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tateofwa.sharepoint.com/sites/Results-Team-RW/Conference/Shared Documents/2024/Presenter/Serge Alfonse/"/>
    </mc:Choice>
  </mc:AlternateContent>
  <xr:revisionPtr revIDLastSave="6" documentId="13_ncr:1_{37BB791E-1331-431E-895B-CE64BA564D58}" xr6:coauthVersionLast="47" xr6:coauthVersionMax="47" xr10:uidLastSave="{E175F87A-6476-401D-9920-16E3DA5D6E17}"/>
  <bookViews>
    <workbookView xWindow="-110" yWindow="-110" windowWidth="19420" windowHeight="10420" tabRatio="861" firstSheet="3" activeTab="5" xr2:uid="{00000000-000D-0000-FFFF-FFFF00000000}"/>
  </bookViews>
  <sheets>
    <sheet name="Questionaire - Simple" sheetId="4" r:id="rId1"/>
    <sheet name="Simple Example" sheetId="6" r:id="rId2"/>
    <sheet name="Questionaire - Moderate" sheetId="5" r:id="rId3"/>
    <sheet name="Moderate Example" sheetId="8" r:id="rId4"/>
    <sheet name="Questionaire - Advanced" sheetId="7" r:id="rId5"/>
    <sheet name="Advanced Example" sheetId="10" r:id="rId6"/>
  </sheets>
  <definedNames>
    <definedName name="Interval">#REF!</definedName>
    <definedName name="_xlnm.Print_Area" localSheetId="5">'Advanced Example'!$A$1:$H$38</definedName>
    <definedName name="_xlnm.Print_Area" localSheetId="3">'Moderate Example'!$A$1:$D$30</definedName>
    <definedName name="_xlnm.Print_Area" localSheetId="4">'Questionaire - Advanced'!$A$2:$H$39</definedName>
    <definedName name="_xlnm.Print_Area" localSheetId="2">'Questionaire - Moderate'!$A$2:$D$31</definedName>
    <definedName name="_xlnm.Print_Area" localSheetId="0">'Questionaire - Simple'!$A$2:$D$26</definedName>
    <definedName name="_xlnm.Print_Area" localSheetId="1">'Simple Example'!$A$1:$D$22</definedName>
    <definedName name="ScheduleStart">#REF!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0" l="1"/>
  <c r="C23" i="10" s="1"/>
  <c r="B34" i="7"/>
  <c r="D24" i="7" s="1"/>
  <c r="B25" i="8"/>
  <c r="B26" i="5"/>
  <c r="C10" i="5" s="1"/>
  <c r="B17" i="6"/>
  <c r="C11" i="4"/>
  <c r="C2" i="8"/>
  <c r="D9" i="10"/>
  <c r="C6" i="4"/>
  <c r="C5" i="6"/>
  <c r="E23" i="10" l="1"/>
  <c r="E24" i="10" s="1"/>
  <c r="H31" i="10" s="1"/>
  <c r="C17" i="10"/>
  <c r="G23" i="10"/>
  <c r="G24" i="10" s="1"/>
  <c r="H33" i="10" s="1"/>
  <c r="E17" i="10"/>
  <c r="F17" i="10"/>
  <c r="G17" i="10"/>
  <c r="D23" i="10"/>
  <c r="F23" i="10"/>
  <c r="F24" i="10" s="1"/>
  <c r="H32" i="10" s="1"/>
  <c r="D17" i="10"/>
  <c r="E18" i="7"/>
  <c r="D18" i="7"/>
  <c r="D25" i="7" s="1"/>
  <c r="H31" i="7" s="1"/>
  <c r="C24" i="7"/>
  <c r="G24" i="7"/>
  <c r="F24" i="7"/>
  <c r="F18" i="7"/>
  <c r="C18" i="7"/>
  <c r="E24" i="7"/>
  <c r="E25" i="7" s="1"/>
  <c r="H32" i="7" s="1"/>
  <c r="G18" i="7"/>
  <c r="C9" i="8"/>
  <c r="C12" i="4"/>
  <c r="C24" i="10"/>
  <c r="C15" i="8"/>
  <c r="C12" i="8"/>
  <c r="C3" i="8"/>
  <c r="C16" i="5"/>
  <c r="C10" i="6"/>
  <c r="C11" i="6" s="1"/>
  <c r="D13" i="6" s="1"/>
  <c r="C16" i="8" l="1"/>
  <c r="D21" i="8" s="1"/>
  <c r="F25" i="7"/>
  <c r="H33" i="7" s="1"/>
  <c r="G25" i="7"/>
  <c r="H34" i="7" s="1"/>
  <c r="D24" i="10"/>
  <c r="H30" i="10" s="1"/>
  <c r="H34" i="10"/>
  <c r="H29" i="10"/>
  <c r="C25" i="7"/>
  <c r="H35" i="7" s="1"/>
  <c r="C17" i="5"/>
  <c r="D22" i="5" s="1"/>
  <c r="D17" i="4"/>
  <c r="H30" i="7" l="1"/>
</calcChain>
</file>

<file path=xl/sharedStrings.xml><?xml version="1.0" encoding="utf-8"?>
<sst xmlns="http://schemas.openxmlformats.org/spreadsheetml/2006/main" count="297" uniqueCount="94">
  <si>
    <t>Costs</t>
  </si>
  <si>
    <t>Unit</t>
  </si>
  <si>
    <t>ENTER INFO  in
THIS COLUMN</t>
  </si>
  <si>
    <t>Description</t>
  </si>
  <si>
    <r>
      <t xml:space="preserve">How many minutes of </t>
    </r>
    <r>
      <rPr>
        <b/>
        <sz val="12"/>
        <color theme="5" tint="-0.249977111117893"/>
        <rFont val="Century"/>
        <family val="1"/>
      </rPr>
      <t>your time</t>
    </r>
    <r>
      <rPr>
        <sz val="12"/>
        <color theme="1"/>
        <rFont val="Century"/>
        <family val="1"/>
      </rPr>
      <t xml:space="preserve"> will it take to carry out the improvement/effort?</t>
    </r>
  </si>
  <si>
    <t>Minutes</t>
  </si>
  <si>
    <r>
      <t xml:space="preserve">How many minutes of all your </t>
    </r>
    <r>
      <rPr>
        <b/>
        <sz val="12"/>
        <color theme="5" tint="-0.249977111117893"/>
        <rFont val="Century"/>
        <family val="1"/>
      </rPr>
      <t xml:space="preserve">teamates time </t>
    </r>
    <r>
      <rPr>
        <sz val="12"/>
        <color theme="1"/>
        <rFont val="Century"/>
        <family val="1"/>
      </rPr>
      <t>will it take to carry out the improvement/effort?</t>
    </r>
  </si>
  <si>
    <t xml:space="preserve">Estimated Additional Non-Labor Costs such as materials, supplies?  </t>
  </si>
  <si>
    <t>Dollars</t>
  </si>
  <si>
    <t>TOT</t>
  </si>
  <si>
    <t>Financial Benefits</t>
  </si>
  <si>
    <t>Process Labor Costs Savings Minutes per MONTH for all team members together</t>
  </si>
  <si>
    <t>Please make sure to read the note (in red) about the 40% collection rate to apply.</t>
  </si>
  <si>
    <t>Estimated Financial Benefits (annualized)
Annualized</t>
  </si>
  <si>
    <t xml:space="preserve">Soft Dollar Savings </t>
  </si>
  <si>
    <t>Intangible benefits, such as lower user frustration, improved job satisfaction, shorter lead times, greater trust, improved patient experience</t>
  </si>
  <si>
    <t xml:space="preserve">Annualized ROI </t>
  </si>
  <si>
    <t>ROI = ((Benefit-Cost))/ Cost of Investment) x 100</t>
  </si>
  <si>
    <t>Assumption:</t>
  </si>
  <si>
    <t>Hours Labor Cost</t>
  </si>
  <si>
    <t>Revision Notes</t>
  </si>
  <si>
    <t xml:space="preserve">Version Number </t>
  </si>
  <si>
    <t>Date</t>
  </si>
  <si>
    <t>Document Created</t>
  </si>
  <si>
    <t>V1-0</t>
  </si>
  <si>
    <t>Document reviewed (per quarterly review PMOE Policy). Revision note section added in the "Questionaire Simple" tab.</t>
  </si>
  <si>
    <t>V1-1</t>
  </si>
  <si>
    <t>V1-2</t>
  </si>
  <si>
    <t>Author: FPPS PMOE (Project Management Operational Excellence) – V1-2</t>
  </si>
  <si>
    <t>It will take me 5 minutes to re-arrange my columns in EPIC. It took another 30 minutes to explain my idea to my supervisor</t>
  </si>
  <si>
    <t>It will take my 5 colleagues 5 minutes each to re-arrange their EPIC Columns so 5*5=25 Minutes total. It took another 20 minutes at the huddle to explain the daily Kaizen. So total time invested is 25+20=45minutes</t>
  </si>
  <si>
    <t>There is no additional cost for supplies or material for this daily Kaizen</t>
  </si>
  <si>
    <t>Labor Reduction Minutes per MONTH for all team members together</t>
  </si>
  <si>
    <t>Scrolling back and forth takes 8 minutes per day on average. Eliminating the scrolling will save 8 minutes per team member per day. The team is composed of 5 teamates and each work 20 days on average per month. The total time in minutes saved is 8min*5teamates*20days each month is = 800 minutes saved per month</t>
  </si>
  <si>
    <t>Additional Revenues per MONTH (example less Write Offs)</t>
  </si>
  <si>
    <t>There is no additional revenue realized with this Daily Kaizen</t>
  </si>
  <si>
    <t>Estimated Additional Non-Labor Costs - Enter dollar amount for each catefory below:</t>
  </si>
  <si>
    <t>Software</t>
  </si>
  <si>
    <t>Vendor Fees or Contract Labor</t>
  </si>
  <si>
    <t xml:space="preserve">Hardware Costs </t>
  </si>
  <si>
    <t>Non-Labor Costs (materials, supplies, etc.)</t>
  </si>
  <si>
    <t>Increase in Revenue per MONTH</t>
  </si>
  <si>
    <t>Decreased Write-offs amount per MONTH</t>
  </si>
  <si>
    <t>PER MONTH</t>
  </si>
  <si>
    <t>Estimated Financial Benefits (annualized)</t>
  </si>
  <si>
    <t>PER YEAR</t>
  </si>
  <si>
    <t>Annualized ROI</t>
  </si>
  <si>
    <t>6 hours</t>
  </si>
  <si>
    <t>3 one hour meetings for 5 additional team members=(3 meetings*5 people)*60 min</t>
  </si>
  <si>
    <t>NA</t>
  </si>
  <si>
    <t>Reduction of  defects: 200-60=140 defects eliminated; each defect takes an average of 8 minutes each to fix. Time saving  = 140*8</t>
  </si>
  <si>
    <t>Fisrt Year Cost 
ENTER INFO  in
THIS COLUMN</t>
  </si>
  <si>
    <t>Second Year Cost 
ENTER INFO  in
THIS COLUMN</t>
  </si>
  <si>
    <t>Third Year Cost 
ENTER INFO  in
THIS COLUMN</t>
  </si>
  <si>
    <t>Fourth Year Cost 
ENTER INFO  in
THIS COLUMN</t>
  </si>
  <si>
    <t>Fith Year Cost 
ENTER INFO  in
THIS COLUMN</t>
  </si>
  <si>
    <t>LABOR</t>
  </si>
  <si>
    <r>
      <t xml:space="preserve">How many hours of </t>
    </r>
    <r>
      <rPr>
        <b/>
        <sz val="12"/>
        <color theme="5" tint="-0.249977111117893"/>
        <rFont val="Century"/>
        <family val="1"/>
      </rPr>
      <t>your time</t>
    </r>
    <r>
      <rPr>
        <sz val="12"/>
        <color theme="1"/>
        <rFont val="Century"/>
        <family val="1"/>
      </rPr>
      <t xml:space="preserve"> will it take to carry out the improvement/effort?</t>
    </r>
  </si>
  <si>
    <t>Hours</t>
  </si>
  <si>
    <t>How many Hours of all your teamates time will it take to carry out the improvement/effort?</t>
  </si>
  <si>
    <t>How many Hours for all Other teams time will it take to carry out the improvement/effort?</t>
  </si>
  <si>
    <t>How many Hours of all the ITS  time will it take to carry out the improvement/effort?</t>
  </si>
  <si>
    <r>
      <t xml:space="preserve">What is the cost of  </t>
    </r>
    <r>
      <rPr>
        <b/>
        <sz val="12"/>
        <color theme="5"/>
        <rFont val="Century"/>
        <family val="1"/>
      </rPr>
      <t>External - Consulting Services</t>
    </r>
    <r>
      <rPr>
        <sz val="12"/>
        <color theme="1"/>
        <rFont val="Century"/>
        <family val="1"/>
      </rPr>
      <t xml:space="preserve"> to carry out the improvement/effort?</t>
    </r>
  </si>
  <si>
    <t>Software  (&lt;$100K per order)</t>
  </si>
  <si>
    <t>Training</t>
  </si>
  <si>
    <t>Travel</t>
  </si>
  <si>
    <t>Rent/Lease Space</t>
  </si>
  <si>
    <t>Office Supplies</t>
  </si>
  <si>
    <t>Other Expenses</t>
  </si>
  <si>
    <t>Fisrt Year Financial Benefits 
ENTER INFO  in
THIS COLUMN</t>
  </si>
  <si>
    <t>Second Year Financial Benefits  
ENTER INFO  in
THIS COLUMN</t>
  </si>
  <si>
    <t>Third Year Financial Benefits  
ENTER INFO  in
THIS COLUMN</t>
  </si>
  <si>
    <t>Fourth Year Financial Benefits  
ENTER INFO  in
THIS COLUMN</t>
  </si>
  <si>
    <t>Fith Year Financial Benefits  
ENTER INFO  in
THIS COLUMN</t>
  </si>
  <si>
    <t>Annualized ROI -Year 1</t>
  </si>
  <si>
    <t>Annualized ROI -Year 2</t>
  </si>
  <si>
    <t>Annualized ROI -Year 3</t>
  </si>
  <si>
    <t>Annualized ROI -Year 4</t>
  </si>
  <si>
    <t>Annualized ROI -Year 5</t>
  </si>
  <si>
    <t>Internal Rate of Return over 5 years</t>
  </si>
  <si>
    <t>For Reference: ROI = ((Benefit-Cost))/ Cost of Investment) x 100</t>
  </si>
  <si>
    <t>Fifth Year Cost 
ENTER INFO  in
THIS COLUMN</t>
  </si>
  <si>
    <t xml:space="preserve">The project management office has estimated that it will take 300 Hours to run the project the first year, 150 hours the second year, 20 hours the third and fourth year, and none after that. </t>
  </si>
  <si>
    <t>The Analytics team will provide an estimated 350 hours the first year, 175 hours the second year, 80 hours the third year and 40 hours the fourth year.</t>
  </si>
  <si>
    <t>Customers will provide a total of 20 hours to support the deployment of new automated dashboards the first year.</t>
  </si>
  <si>
    <t xml:space="preserve"> ITS team will be involved in security and network work for an estimated 40 hours for development and implementation the first year and 10 hours the second year. </t>
  </si>
  <si>
    <t xml:space="preserve">AI Experts has quoted FPPS $50,000 for the service when the project starts and an additional 5,000 follow-on service in year 3 to optimize the AIssistant. </t>
  </si>
  <si>
    <t xml:space="preserve">The team will need to purchase licenses for the AI Expert Software in the amount of $60,000. Additional Module of the AI Experts software will be implemented the second for an additional cost of $30,000. Starting in year 2, an annual software maintenance charge of $1,200 will be incurred yearly. </t>
  </si>
  <si>
    <t>NA for this project</t>
  </si>
  <si>
    <t>Once implemented, the AIssistant from AI Experts is estimated to save the Data and Analytics 100 hours per week the first year and 180 every year starting on year 2.</t>
  </si>
  <si>
    <t xml:space="preserve">Much faster report of data. Less frustration to pull data manually. </t>
  </si>
  <si>
    <t xml:space="preserve">Additional Revenues per MONTH (example less Write Offs)
</t>
  </si>
  <si>
    <t>Added "Please download a copy…"</t>
  </si>
  <si>
    <t>Input your burdened Hourly Labor Cost ($75 is an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</si>
</sst>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409]* #,##0.00_);_([$$-409]* \(#,##0.00\);_([$$-409]* &quot;-&quot;??_);_(@_)"/>
  </numFmts>
  <fonts count="20" x14ac:knownFonts="1">
    <font>
      <sz val="12"/>
      <color theme="1"/>
      <name val="Calibri"/>
      <family val="2"/>
      <scheme val="minor"/>
    </font>
    <font>
      <sz val="12"/>
      <color theme="1"/>
      <name val="Calibri"/>
      <family val="2"/>
      <scheme val="minor"/>
    </font>
    <font>
      <sz val="11"/>
      <color theme="1"/>
      <name val="Calibri"/>
      <family val="2"/>
      <scheme val="minor"/>
    </font>
    <font>
      <sz val="10"/>
      <name val="Arial"/>
      <family val="2"/>
    </font>
    <font>
      <u/>
      <sz val="10"/>
      <color indexed="12"/>
      <name val="Arial"/>
      <family val="2"/>
    </font>
    <font>
      <sz val="12"/>
      <color theme="1"/>
      <name val="Century"/>
      <family val="1"/>
    </font>
    <font>
      <sz val="12"/>
      <color rgb="FFFFFFFF"/>
      <name val="Century"/>
      <family val="1"/>
    </font>
    <font>
      <b/>
      <sz val="12"/>
      <color theme="5" tint="-0.249977111117893"/>
      <name val="Century"/>
      <family val="1"/>
    </font>
    <font>
      <sz val="12"/>
      <color theme="1"/>
      <name val="Century"/>
      <family val="1"/>
    </font>
    <font>
      <sz val="12"/>
      <color theme="0"/>
      <name val="Century"/>
      <family val="1"/>
    </font>
    <font>
      <sz val="18"/>
      <color theme="0"/>
      <name val="Century"/>
      <family val="1"/>
    </font>
    <font>
      <b/>
      <sz val="12"/>
      <color theme="5"/>
      <name val="Century"/>
      <family val="1"/>
    </font>
    <font>
      <sz val="8"/>
      <name val="Calibri"/>
      <family val="2"/>
      <scheme val="minor"/>
    </font>
    <font>
      <b/>
      <sz val="14"/>
      <color theme="0"/>
      <name val="Century"/>
      <family val="1"/>
    </font>
    <font>
      <u/>
      <sz val="12"/>
      <color theme="10"/>
      <name val="Calibri"/>
      <family val="2"/>
      <scheme val="minor"/>
    </font>
    <font>
      <u/>
      <sz val="14"/>
      <color theme="10"/>
      <name val="Calibri"/>
      <family val="2"/>
      <scheme val="minor"/>
    </font>
    <font>
      <b/>
      <sz val="11"/>
      <color rgb="FFFFFFFF"/>
      <name val="Calibri"/>
      <family val="2"/>
    </font>
    <font>
      <sz val="11"/>
      <color rgb="FFFFFFFF"/>
      <name val="Calibri"/>
      <family val="2"/>
    </font>
    <font>
      <sz val="11"/>
      <name val="Calibri"/>
      <family val="2"/>
    </font>
    <font>
      <sz val="12"/>
      <color rgb="FF000000"/>
      <name val="Century"/>
      <family val="1"/>
    </font>
  </fonts>
  <fills count="10">
    <fill>
      <patternFill patternType="none"/>
    </fill>
    <fill>
      <patternFill patternType="gray125"/>
    </fill>
    <fill>
      <patternFill patternType="solid">
        <fgColor rgb="FF33006F"/>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5"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s>
  <cellStyleXfs count="7">
    <xf numFmtId="0" fontId="0"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83">
    <xf numFmtId="0" fontId="0" fillId="0" borderId="0" xfId="0"/>
    <xf numFmtId="0" fontId="5" fillId="0" borderId="0" xfId="0" applyFont="1" applyAlignment="1">
      <alignment horizontal="left"/>
    </xf>
    <xf numFmtId="0" fontId="5" fillId="0" borderId="0" xfId="0" applyFont="1" applyAlignment="1">
      <alignment horizontal="left" wrapText="1"/>
    </xf>
    <xf numFmtId="0" fontId="8" fillId="0" borderId="0" xfId="0" applyFont="1" applyAlignment="1">
      <alignment horizontal="left"/>
    </xf>
    <xf numFmtId="0" fontId="6" fillId="2" borderId="2" xfId="0" applyFont="1" applyFill="1" applyBorder="1" applyAlignment="1">
      <alignment horizontal="left" wrapText="1"/>
    </xf>
    <xf numFmtId="0" fontId="6" fillId="2" borderId="3" xfId="0" applyFont="1" applyFill="1" applyBorder="1" applyAlignment="1">
      <alignment horizontal="left" wrapText="1"/>
    </xf>
    <xf numFmtId="0" fontId="5" fillId="0" borderId="8" xfId="0" applyFont="1" applyBorder="1" applyAlignment="1">
      <alignment horizontal="left"/>
    </xf>
    <xf numFmtId="0" fontId="5" fillId="0" borderId="7"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10" fillId="4" borderId="5" xfId="0" applyFont="1" applyFill="1" applyBorder="1" applyAlignment="1">
      <alignment horizontal="left"/>
    </xf>
    <xf numFmtId="0" fontId="10" fillId="4" borderId="6" xfId="0" applyFont="1" applyFill="1" applyBorder="1" applyAlignment="1">
      <alignment horizontal="left"/>
    </xf>
    <xf numFmtId="0" fontId="8" fillId="0" borderId="0" xfId="0" applyFont="1" applyAlignment="1">
      <alignment horizontal="left" wrapText="1"/>
    </xf>
    <xf numFmtId="0" fontId="9" fillId="4" borderId="11" xfId="0" applyFont="1" applyFill="1" applyBorder="1" applyAlignment="1">
      <alignment horizontal="left"/>
    </xf>
    <xf numFmtId="0" fontId="6" fillId="2" borderId="13" xfId="0" applyFont="1" applyFill="1" applyBorder="1" applyAlignment="1">
      <alignment horizontal="left"/>
    </xf>
    <xf numFmtId="0" fontId="5" fillId="0" borderId="13" xfId="0" applyFont="1" applyBorder="1" applyAlignment="1">
      <alignment horizontal="center" vertical="center" wrapText="1"/>
    </xf>
    <xf numFmtId="0" fontId="5" fillId="0" borderId="13" xfId="0" applyFont="1" applyBorder="1" applyAlignment="1">
      <alignment horizontal="left" wrapText="1"/>
    </xf>
    <xf numFmtId="164" fontId="5" fillId="0" borderId="13" xfId="3" applyNumberFormat="1" applyFont="1" applyBorder="1" applyAlignment="1">
      <alignment horizontal="left" vertical="center" wrapText="1"/>
    </xf>
    <xf numFmtId="0" fontId="9" fillId="4" borderId="16" xfId="0" applyFont="1" applyFill="1" applyBorder="1" applyAlignment="1">
      <alignment horizontal="left"/>
    </xf>
    <xf numFmtId="9" fontId="5" fillId="0" borderId="17" xfId="1" applyFont="1" applyBorder="1" applyAlignment="1">
      <alignment horizontal="center" wrapText="1"/>
    </xf>
    <xf numFmtId="0" fontId="5" fillId="0" borderId="0" xfId="0" applyFont="1" applyAlignment="1">
      <alignment horizontal="right"/>
    </xf>
    <xf numFmtId="0" fontId="5" fillId="0" borderId="9" xfId="0" applyFont="1" applyBorder="1" applyAlignment="1">
      <alignment horizontal="left" wrapText="1"/>
    </xf>
    <xf numFmtId="0" fontId="5" fillId="0" borderId="7" xfId="0" applyFont="1" applyBorder="1" applyAlignment="1">
      <alignment horizontal="right"/>
    </xf>
    <xf numFmtId="0" fontId="5" fillId="3" borderId="13" xfId="0" applyFont="1" applyFill="1" applyBorder="1" applyAlignment="1">
      <alignment horizontal="left"/>
    </xf>
    <xf numFmtId="0" fontId="5" fillId="0" borderId="8" xfId="0" applyFont="1" applyBorder="1" applyAlignment="1">
      <alignment horizontal="left" wrapText="1"/>
    </xf>
    <xf numFmtId="0" fontId="5" fillId="0" borderId="13" xfId="0" applyFont="1" applyBorder="1" applyAlignment="1">
      <alignment horizontal="left"/>
    </xf>
    <xf numFmtId="0" fontId="6" fillId="2" borderId="5" xfId="0" applyFont="1" applyFill="1" applyBorder="1" applyAlignment="1">
      <alignment horizontal="left"/>
    </xf>
    <xf numFmtId="0" fontId="6" fillId="2" borderId="14" xfId="0" applyFont="1" applyFill="1" applyBorder="1" applyAlignment="1">
      <alignment horizontal="center" vertical="center" wrapText="1"/>
    </xf>
    <xf numFmtId="0" fontId="9" fillId="4" borderId="13" xfId="0" applyFont="1" applyFill="1" applyBorder="1" applyAlignment="1">
      <alignment horizontal="left"/>
    </xf>
    <xf numFmtId="0" fontId="6" fillId="2" borderId="13" xfId="0" applyFont="1" applyFill="1" applyBorder="1" applyAlignment="1">
      <alignment horizontal="center" vertical="center" wrapText="1"/>
    </xf>
    <xf numFmtId="0" fontId="6" fillId="2" borderId="13" xfId="0" applyFont="1" applyFill="1" applyBorder="1" applyAlignment="1">
      <alignment horizontal="left" wrapText="1"/>
    </xf>
    <xf numFmtId="0" fontId="5" fillId="3" borderId="4" xfId="0" applyFont="1" applyFill="1" applyBorder="1" applyAlignment="1">
      <alignment horizontal="right"/>
    </xf>
    <xf numFmtId="44" fontId="5" fillId="3" borderId="4" xfId="3" applyFont="1" applyFill="1" applyBorder="1" applyAlignment="1">
      <alignment horizontal="right"/>
    </xf>
    <xf numFmtId="0" fontId="6" fillId="2" borderId="1" xfId="0" applyFont="1" applyFill="1" applyBorder="1" applyAlignment="1">
      <alignment horizontal="left"/>
    </xf>
    <xf numFmtId="0" fontId="6" fillId="2" borderId="2" xfId="0" applyFont="1" applyFill="1" applyBorder="1" applyAlignment="1">
      <alignment horizontal="left"/>
    </xf>
    <xf numFmtId="0" fontId="6" fillId="2" borderId="14" xfId="0" applyFont="1" applyFill="1" applyBorder="1" applyAlignment="1">
      <alignment horizontal="left"/>
    </xf>
    <xf numFmtId="0" fontId="6" fillId="2" borderId="6" xfId="0" applyFont="1" applyFill="1" applyBorder="1" applyAlignment="1">
      <alignment horizontal="left"/>
    </xf>
    <xf numFmtId="9" fontId="5" fillId="0" borderId="0" xfId="1" applyFont="1" applyAlignment="1">
      <alignment horizontal="center" wrapText="1"/>
    </xf>
    <xf numFmtId="9" fontId="5" fillId="0" borderId="12" xfId="1" applyFont="1" applyBorder="1" applyAlignment="1">
      <alignment horizontal="center" wrapText="1"/>
    </xf>
    <xf numFmtId="0" fontId="6" fillId="2" borderId="6" xfId="0" applyFont="1" applyFill="1" applyBorder="1" applyAlignment="1">
      <alignment horizontal="left" wrapText="1"/>
    </xf>
    <xf numFmtId="6" fontId="5" fillId="0" borderId="13" xfId="0" applyNumberFormat="1" applyFont="1" applyBorder="1" applyAlignment="1">
      <alignment horizontal="center" vertical="center" wrapText="1"/>
    </xf>
    <xf numFmtId="0" fontId="5" fillId="3" borderId="15" xfId="0" applyFont="1" applyFill="1" applyBorder="1" applyAlignment="1">
      <alignment horizontal="right"/>
    </xf>
    <xf numFmtId="44" fontId="5" fillId="3" borderId="15" xfId="3" applyFont="1" applyFill="1" applyBorder="1" applyAlignment="1">
      <alignment horizontal="right"/>
    </xf>
    <xf numFmtId="0" fontId="5" fillId="0" borderId="10" xfId="0" applyFont="1" applyBorder="1" applyAlignment="1">
      <alignment horizontal="left" wrapText="1"/>
    </xf>
    <xf numFmtId="0" fontId="5" fillId="3" borderId="0" xfId="0" applyFont="1" applyFill="1" applyAlignment="1">
      <alignment horizontal="right"/>
    </xf>
    <xf numFmtId="0" fontId="5" fillId="5" borderId="7" xfId="0" applyFont="1" applyFill="1" applyBorder="1" applyAlignment="1">
      <alignment horizontal="left"/>
    </xf>
    <xf numFmtId="0" fontId="5" fillId="5" borderId="0" xfId="0" applyFont="1" applyFill="1" applyAlignment="1">
      <alignment horizontal="left"/>
    </xf>
    <xf numFmtId="164" fontId="5" fillId="5" borderId="13" xfId="3" applyNumberFormat="1" applyFont="1" applyFill="1" applyBorder="1" applyAlignment="1">
      <alignment horizontal="left" vertical="center" wrapText="1"/>
    </xf>
    <xf numFmtId="164" fontId="5" fillId="5" borderId="18" xfId="3" applyNumberFormat="1" applyFont="1" applyFill="1" applyBorder="1" applyAlignment="1">
      <alignment horizontal="left" vertical="center" wrapText="1"/>
    </xf>
    <xf numFmtId="0" fontId="5" fillId="5" borderId="8" xfId="0" applyFont="1" applyFill="1" applyBorder="1" applyAlignment="1">
      <alignment horizontal="left" wrapText="1"/>
    </xf>
    <xf numFmtId="9" fontId="5" fillId="0" borderId="13" xfId="1" applyFont="1" applyBorder="1" applyAlignment="1">
      <alignment horizontal="center" wrapText="1"/>
    </xf>
    <xf numFmtId="6" fontId="5" fillId="0" borderId="8" xfId="0" applyNumberFormat="1" applyFont="1" applyBorder="1" applyAlignment="1">
      <alignment horizontal="left"/>
    </xf>
    <xf numFmtId="0" fontId="5" fillId="3" borderId="18" xfId="0" applyFont="1" applyFill="1" applyBorder="1" applyAlignment="1">
      <alignment horizontal="right"/>
    </xf>
    <xf numFmtId="0" fontId="5" fillId="3" borderId="13" xfId="0" applyFont="1" applyFill="1" applyBorder="1" applyAlignment="1">
      <alignment horizontal="right"/>
    </xf>
    <xf numFmtId="44" fontId="5" fillId="3" borderId="13" xfId="3" applyFont="1" applyFill="1" applyBorder="1" applyAlignment="1">
      <alignment horizontal="right"/>
    </xf>
    <xf numFmtId="0" fontId="5" fillId="3" borderId="4" xfId="0" applyFont="1" applyFill="1" applyBorder="1" applyAlignment="1">
      <alignment horizontal="left" wrapText="1"/>
    </xf>
    <xf numFmtId="0" fontId="5" fillId="3" borderId="13" xfId="0" applyFont="1" applyFill="1" applyBorder="1" applyAlignment="1">
      <alignment horizontal="left" wrapText="1"/>
    </xf>
    <xf numFmtId="0" fontId="5" fillId="3" borderId="18" xfId="0" applyFont="1" applyFill="1" applyBorder="1" applyAlignment="1">
      <alignment horizontal="right" wrapText="1"/>
    </xf>
    <xf numFmtId="0" fontId="5" fillId="3" borderId="19" xfId="0" applyFont="1" applyFill="1" applyBorder="1" applyAlignment="1">
      <alignment horizontal="left" wrapText="1"/>
    </xf>
    <xf numFmtId="0" fontId="5" fillId="3" borderId="18" xfId="0" applyFont="1" applyFill="1" applyBorder="1" applyAlignment="1">
      <alignment horizontal="left"/>
    </xf>
    <xf numFmtId="0" fontId="5" fillId="3" borderId="19" xfId="0" applyFont="1" applyFill="1" applyBorder="1" applyAlignment="1">
      <alignment horizontal="left" vertical="top" wrapText="1"/>
    </xf>
    <xf numFmtId="0" fontId="5" fillId="6" borderId="0" xfId="0" applyFont="1" applyFill="1" applyAlignment="1">
      <alignment horizontal="left"/>
    </xf>
    <xf numFmtId="0" fontId="17" fillId="7" borderId="14" xfId="0" applyFont="1" applyFill="1" applyBorder="1" applyAlignment="1">
      <alignment vertical="center" wrapText="1"/>
    </xf>
    <xf numFmtId="0" fontId="18" fillId="0" borderId="13" xfId="0" applyFont="1" applyBorder="1" applyAlignment="1">
      <alignment vertical="center" wrapText="1"/>
    </xf>
    <xf numFmtId="0" fontId="18" fillId="0" borderId="22" xfId="0" applyFont="1" applyBorder="1" applyAlignment="1">
      <alignment vertical="center" wrapText="1"/>
    </xf>
    <xf numFmtId="0" fontId="18" fillId="0" borderId="15" xfId="0" applyFont="1" applyBorder="1" applyAlignment="1">
      <alignment vertical="center" wrapText="1"/>
    </xf>
    <xf numFmtId="0" fontId="0" fillId="0" borderId="0" xfId="0" applyAlignment="1">
      <alignment wrapText="1"/>
    </xf>
    <xf numFmtId="0" fontId="16" fillId="7" borderId="5" xfId="0" applyFont="1" applyFill="1" applyBorder="1" applyAlignment="1">
      <alignment vertical="center" wrapText="1"/>
    </xf>
    <xf numFmtId="0" fontId="17" fillId="7" borderId="6" xfId="0" applyFont="1" applyFill="1" applyBorder="1" applyAlignment="1">
      <alignment horizontal="center" vertical="center" wrapText="1"/>
    </xf>
    <xf numFmtId="0" fontId="18" fillId="0" borderId="7" xfId="0" applyFont="1" applyBorder="1" applyAlignment="1">
      <alignment vertical="center" wrapText="1"/>
    </xf>
    <xf numFmtId="14" fontId="18" fillId="0" borderId="8" xfId="0" applyNumberFormat="1" applyFont="1" applyBorder="1" applyAlignment="1">
      <alignment horizontal="center" vertical="center" wrapText="1"/>
    </xf>
    <xf numFmtId="0" fontId="18" fillId="0" borderId="21" xfId="0" applyFont="1" applyBorder="1" applyAlignment="1">
      <alignment horizontal="left" vertical="top" wrapText="1"/>
    </xf>
    <xf numFmtId="0" fontId="18" fillId="0" borderId="9" xfId="0" applyFont="1" applyBorder="1" applyAlignment="1">
      <alignment vertical="center" wrapText="1"/>
    </xf>
    <xf numFmtId="0" fontId="19" fillId="0" borderId="13" xfId="0" applyFont="1" applyBorder="1" applyAlignment="1">
      <alignment horizontal="left" wrapText="1"/>
    </xf>
    <xf numFmtId="0" fontId="5" fillId="8" borderId="8" xfId="0" applyFont="1" applyFill="1" applyBorder="1" applyAlignment="1">
      <alignment horizontal="left"/>
    </xf>
    <xf numFmtId="0" fontId="0" fillId="0" borderId="0" xfId="0" applyAlignment="1">
      <alignment horizontal="left" vertical="top" wrapText="1"/>
    </xf>
    <xf numFmtId="0" fontId="5" fillId="0" borderId="15" xfId="0" applyFont="1" applyBorder="1" applyAlignment="1">
      <alignment horizontal="left"/>
    </xf>
    <xf numFmtId="0" fontId="5" fillId="0" borderId="10" xfId="0" applyFont="1" applyBorder="1" applyAlignment="1">
      <alignment horizontal="left"/>
    </xf>
    <xf numFmtId="0" fontId="15" fillId="6" borderId="20" xfId="6" applyFont="1" applyFill="1" applyBorder="1" applyAlignment="1">
      <alignment horizontal="left"/>
    </xf>
    <xf numFmtId="0" fontId="5" fillId="8" borderId="23" xfId="0" applyFont="1" applyFill="1" applyBorder="1" applyAlignment="1">
      <alignment horizontal="left" wrapText="1"/>
    </xf>
    <xf numFmtId="0" fontId="5" fillId="8" borderId="0" xfId="0" applyFont="1" applyFill="1" applyAlignment="1">
      <alignment horizontal="left" wrapText="1"/>
    </xf>
    <xf numFmtId="0" fontId="5" fillId="0" borderId="13" xfId="0" applyFont="1" applyBorder="1" applyAlignment="1">
      <alignment horizontal="left"/>
    </xf>
    <xf numFmtId="0" fontId="13" fillId="9" borderId="13" xfId="0" applyFont="1" applyFill="1" applyBorder="1" applyAlignment="1">
      <alignment horizontal="center" vertical="center" wrapText="1"/>
    </xf>
  </cellXfs>
  <cellStyles count="7">
    <cellStyle name="Currency" xfId="3" builtinId="4"/>
    <cellStyle name="Hyperlink" xfId="6" builtinId="8"/>
    <cellStyle name="Hyperlink 2" xfId="5" xr:uid="{00000000-0005-0000-0000-000001000000}"/>
    <cellStyle name="Normal" xfId="0" builtinId="0"/>
    <cellStyle name="Normal 2" xfId="2" xr:uid="{00000000-0005-0000-0000-000003000000}"/>
    <cellStyle name="Normal 3" xfId="4" xr:uid="{00000000-0005-0000-0000-000004000000}"/>
    <cellStyle name="Percent" xfId="1"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colors>
    <mruColors>
      <color rgb="FFF6492C"/>
      <color rgb="FF33006F"/>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a:t>
            </a:r>
            <a:r>
              <a:rPr lang="en-US" baseline="0"/>
              <a:t> VERSUS BENEFIT and ROI</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'Advanced Example'!$C$17:$G$17</c:f>
              <c:numCache>
                <c:formatCode>_("$"* #,##0.00_);_("$"* \(#,##0.00\);_("$"* "-"??_);_(@_)</c:formatCode>
                <c:ptCount val="5"/>
                <c:pt idx="0">
                  <c:v>163250</c:v>
                </c:pt>
                <c:pt idx="1">
                  <c:v>56325</c:v>
                </c:pt>
                <c:pt idx="2">
                  <c:v>13700</c:v>
                </c:pt>
                <c:pt idx="3">
                  <c:v>5700</c:v>
                </c:pt>
                <c:pt idx="4">
                  <c:v>1200</c:v>
                </c:pt>
              </c:numCache>
            </c:numRef>
          </c:val>
          <c:smooth val="0"/>
          <c:extLst>
            <c:ext xmlns:c16="http://schemas.microsoft.com/office/drawing/2014/chart" uri="{C3380CC4-5D6E-409C-BE32-E72D297353CC}">
              <c16:uniqueId val="{00000000-7288-4396-B082-04881D8CC4BD}"/>
            </c:ext>
          </c:extLst>
        </c:ser>
        <c:ser>
          <c:idx val="1"/>
          <c:order val="1"/>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'Advanced Example'!$C$23:$G$23</c:f>
              <c:numCache>
                <c:formatCode>_("$"* #,##0.00_);_("$"* \(#,##0.00\);_("$"* "-"??_);_(@_)</c:formatCode>
                <c:ptCount val="5"/>
                <c:pt idx="0">
                  <c:v>7500</c:v>
                </c:pt>
                <c:pt idx="1">
                  <c:v>13500</c:v>
                </c:pt>
                <c:pt idx="2">
                  <c:v>13500</c:v>
                </c:pt>
                <c:pt idx="3">
                  <c:v>13500</c:v>
                </c:pt>
                <c:pt idx="4">
                  <c:v>13500</c:v>
                </c:pt>
              </c:numCache>
            </c:numRef>
          </c:val>
          <c:smooth val="0"/>
          <c:extLst>
            <c:ext xmlns:c16="http://schemas.microsoft.com/office/drawing/2014/chart" uri="{C3380CC4-5D6E-409C-BE32-E72D297353CC}">
              <c16:uniqueId val="{00000001-7288-4396-B082-04881D8CC4BD}"/>
            </c:ext>
          </c:extLst>
        </c:ser>
        <c:ser>
          <c:idx val="2"/>
          <c:order val="2"/>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'Advanced Example'!$C$24:$G$24</c:f>
              <c:numCache>
                <c:formatCode>_("$"* #,##0.00_);_("$"* \(#,##0.00\);_("$"* "-"??_);_(@_)</c:formatCode>
                <c:ptCount val="5"/>
                <c:pt idx="0">
                  <c:v>-73250</c:v>
                </c:pt>
                <c:pt idx="1">
                  <c:v>105675</c:v>
                </c:pt>
                <c:pt idx="2">
                  <c:v>148300</c:v>
                </c:pt>
                <c:pt idx="3">
                  <c:v>156300</c:v>
                </c:pt>
                <c:pt idx="4">
                  <c:v>160800</c:v>
                </c:pt>
              </c:numCache>
            </c:numRef>
          </c:val>
          <c:smooth val="0"/>
          <c:extLst>
            <c:ext xmlns:c16="http://schemas.microsoft.com/office/drawing/2014/chart" uri="{C3380CC4-5D6E-409C-BE32-E72D297353CC}">
              <c16:uniqueId val="{00000002-7288-4396-B082-04881D8CC4BD}"/>
            </c:ext>
          </c:extLst>
        </c:ser>
        <c:dLbls>
          <c:dLblPos val="t"/>
          <c:showLegendKey val="0"/>
          <c:showVal val="1"/>
          <c:showCatName val="0"/>
          <c:showSerName val="0"/>
          <c:showPercent val="0"/>
          <c:showBubbleSize val="0"/>
        </c:dLbls>
        <c:smooth val="0"/>
        <c:axId val="338119728"/>
        <c:axId val="338119248"/>
      </c:lineChart>
      <c:catAx>
        <c:axId val="3381197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119248"/>
        <c:crosses val="autoZero"/>
        <c:auto val="1"/>
        <c:lblAlgn val="ctr"/>
        <c:lblOffset val="100"/>
        <c:tickLblSkip val="1"/>
        <c:noMultiLvlLbl val="0"/>
      </c:catAx>
      <c:valAx>
        <c:axId val="338119248"/>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119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1291167</xdr:colOff>
      <xdr:row>4</xdr:row>
      <xdr:rowOff>101598</xdr:rowOff>
    </xdr:from>
    <xdr:to>
      <xdr:col>3</xdr:col>
      <xdr:colOff>5249334</xdr:colOff>
      <xdr:row>11</xdr:row>
      <xdr:rowOff>412749</xdr:rowOff>
    </xdr:to>
    <xdr:sp macro="" textlink="">
      <xdr:nvSpPr>
        <xdr:cNvPr id="2" name="TextBox 1">
          <a:extLst>
            <a:ext uri="{FF2B5EF4-FFF2-40B4-BE49-F238E27FC236}">
              <a16:creationId xmlns:a16="http://schemas.microsoft.com/office/drawing/2014/main" id="{B65A8FD6-8315-4B27-C3F5-B02BC378335A}"/>
            </a:ext>
          </a:extLst>
        </xdr:cNvPr>
        <xdr:cNvSpPr txBox="1"/>
      </xdr:nvSpPr>
      <xdr:spPr>
        <a:xfrm>
          <a:off x="9620250" y="1149348"/>
          <a:ext cx="5926667" cy="3390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chemeClr val="accent2">
                  <a:lumMod val="50000"/>
                </a:schemeClr>
              </a:solidFill>
            </a:rPr>
            <a:t>Please Download a copy of this XLS template and save</a:t>
          </a:r>
          <a:r>
            <a:rPr lang="en-US" sz="2800" baseline="0">
              <a:solidFill>
                <a:schemeClr val="accent2">
                  <a:lumMod val="50000"/>
                </a:schemeClr>
              </a:solidFill>
            </a:rPr>
            <a:t> with your PI documentation</a:t>
          </a:r>
        </a:p>
        <a:p>
          <a:pPr algn="ctr"/>
          <a:r>
            <a:rPr lang="en-US" sz="2800" baseline="0">
              <a:solidFill>
                <a:schemeClr val="accent2">
                  <a:lumMod val="50000"/>
                </a:schemeClr>
              </a:solidFill>
            </a:rPr>
            <a:t>(and delete this text box :-))</a:t>
          </a:r>
        </a:p>
        <a:p>
          <a:pPr algn="ctr"/>
          <a:endParaRPr lang="en-US" sz="2800">
            <a:solidFill>
              <a:schemeClr val="accent2">
                <a:lumMod val="50000"/>
              </a:schemeClr>
            </a:solidFill>
          </a:endParaRPr>
        </a:p>
        <a:p>
          <a:pPr algn="l"/>
          <a:r>
            <a:rPr lang="en-US" sz="1600" i="1">
              <a:solidFill>
                <a:schemeClr val="accent2">
                  <a:lumMod val="50000"/>
                </a:schemeClr>
              </a:solidFill>
            </a:rPr>
            <a:t>Disclaimer: There</a:t>
          </a:r>
          <a:r>
            <a:rPr lang="en-US" sz="1600" i="1" baseline="0">
              <a:solidFill>
                <a:schemeClr val="accent2">
                  <a:lumMod val="50000"/>
                </a:schemeClr>
              </a:solidFill>
            </a:rPr>
            <a:t> is no claim that this calculator is defect free. Use is for information only. </a:t>
          </a:r>
          <a:endParaRPr lang="en-US" sz="1600" i="1">
            <a:solidFill>
              <a:schemeClr val="accent2">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750093</xdr:colOff>
      <xdr:row>5</xdr:row>
      <xdr:rowOff>130969</xdr:rowOff>
    </xdr:from>
    <xdr:to>
      <xdr:col>3</xdr:col>
      <xdr:colOff>3356239</xdr:colOff>
      <xdr:row>13</xdr:row>
      <xdr:rowOff>17199</xdr:rowOff>
    </xdr:to>
    <xdr:sp macro="" textlink="">
      <xdr:nvSpPr>
        <xdr:cNvPr id="3" name="TextBox 2">
          <a:extLst>
            <a:ext uri="{FF2B5EF4-FFF2-40B4-BE49-F238E27FC236}">
              <a16:creationId xmlns:a16="http://schemas.microsoft.com/office/drawing/2014/main" id="{BAF8C8AD-DB6C-490B-915C-D0C73565995E}"/>
            </a:ext>
          </a:extLst>
        </xdr:cNvPr>
        <xdr:cNvSpPr txBox="1"/>
      </xdr:nvSpPr>
      <xdr:spPr>
        <a:xfrm>
          <a:off x="8608218" y="1452563"/>
          <a:ext cx="4582584" cy="22436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chemeClr val="accent2">
                  <a:lumMod val="75000"/>
                </a:schemeClr>
              </a:solidFill>
            </a:rPr>
            <a:t>Please Download a copy of this XLS template and save</a:t>
          </a:r>
          <a:r>
            <a:rPr lang="en-US" sz="2800" baseline="0">
              <a:solidFill>
                <a:schemeClr val="accent2">
                  <a:lumMod val="75000"/>
                </a:schemeClr>
              </a:solidFill>
            </a:rPr>
            <a:t> with your PI documentation</a:t>
          </a:r>
        </a:p>
        <a:p>
          <a:pPr algn="ctr"/>
          <a:r>
            <a:rPr lang="en-US" sz="2800" baseline="0">
              <a:solidFill>
                <a:schemeClr val="accent2">
                  <a:lumMod val="75000"/>
                </a:schemeClr>
              </a:solidFill>
            </a:rPr>
            <a:t>(and delete this text box)</a:t>
          </a:r>
          <a:endParaRPr lang="en-US" sz="2800">
            <a:solidFill>
              <a:schemeClr val="accent2">
                <a:lumMod val="7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1700893</xdr:colOff>
      <xdr:row>5</xdr:row>
      <xdr:rowOff>13608</xdr:rowOff>
    </xdr:from>
    <xdr:to>
      <xdr:col>5</xdr:col>
      <xdr:colOff>364369</xdr:colOff>
      <xdr:row>13</xdr:row>
      <xdr:rowOff>216204</xdr:rowOff>
    </xdr:to>
    <xdr:sp macro="" textlink="">
      <xdr:nvSpPr>
        <xdr:cNvPr id="2" name="TextBox 1">
          <a:extLst>
            <a:ext uri="{FF2B5EF4-FFF2-40B4-BE49-F238E27FC236}">
              <a16:creationId xmlns:a16="http://schemas.microsoft.com/office/drawing/2014/main" id="{A0599CC7-60B6-427F-87FC-E373631E7942}"/>
            </a:ext>
          </a:extLst>
        </xdr:cNvPr>
        <xdr:cNvSpPr txBox="1"/>
      </xdr:nvSpPr>
      <xdr:spPr>
        <a:xfrm>
          <a:off x="9552214" y="1537608"/>
          <a:ext cx="4582584" cy="22436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chemeClr val="accent2">
                  <a:lumMod val="75000"/>
                </a:schemeClr>
              </a:solidFill>
            </a:rPr>
            <a:t>Please Download a copy of this XLS template and save</a:t>
          </a:r>
          <a:r>
            <a:rPr lang="en-US" sz="2800" baseline="0">
              <a:solidFill>
                <a:schemeClr val="accent2">
                  <a:lumMod val="75000"/>
                </a:schemeClr>
              </a:solidFill>
            </a:rPr>
            <a:t> with your PI documentation</a:t>
          </a:r>
        </a:p>
        <a:p>
          <a:pPr algn="ctr"/>
          <a:r>
            <a:rPr lang="en-US" sz="2800" baseline="0">
              <a:solidFill>
                <a:schemeClr val="accent2">
                  <a:lumMod val="75000"/>
                </a:schemeClr>
              </a:solidFill>
            </a:rPr>
            <a:t>(and delete this text box)</a:t>
          </a:r>
          <a:endParaRPr lang="en-US" sz="2800">
            <a:solidFill>
              <a:schemeClr val="accent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167899</xdr:colOff>
      <xdr:row>40</xdr:row>
      <xdr:rowOff>645</xdr:rowOff>
    </xdr:from>
    <xdr:to>
      <xdr:col>7</xdr:col>
      <xdr:colOff>5924873</xdr:colOff>
      <xdr:row>68</xdr:row>
      <xdr:rowOff>161439</xdr:rowOff>
    </xdr:to>
    <xdr:graphicFrame macro="">
      <xdr:nvGraphicFramePr>
        <xdr:cNvPr id="3" name="Chart 2" descr="An line chart example of cost versus benefit and ROI">
          <a:extLst>
            <a:ext uri="{FF2B5EF4-FFF2-40B4-BE49-F238E27FC236}">
              <a16:creationId xmlns:a16="http://schemas.microsoft.com/office/drawing/2014/main" id="{E11187FF-D755-AEF6-25D1-D30C859F97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BDE3-9178-4D59-B29F-AE02E372815D}">
  <sheetPr>
    <tabColor rgb="FF33006F"/>
  </sheetPr>
  <dimension ref="A1:K36"/>
  <sheetViews>
    <sheetView topLeftCell="B1" zoomScale="90" zoomScaleNormal="90" zoomScaleSheetLayoutView="80" workbookViewId="0">
      <selection activeCell="G10" sqref="G10"/>
    </sheetView>
  </sheetViews>
  <sheetFormatPr defaultColWidth="9" defaultRowHeight="15" x14ac:dyDescent="0.3"/>
  <cols>
    <col min="1" max="1" width="88.25" style="1" customWidth="1"/>
    <col min="2" max="2" width="21.08203125" style="1" bestFit="1" customWidth="1"/>
    <col min="3" max="3" width="25.83203125" style="2" customWidth="1"/>
    <col min="4" max="4" width="78.58203125" style="2" customWidth="1"/>
    <col min="5" max="16384" width="9" style="1"/>
  </cols>
  <sheetData>
    <row r="1" spans="1:4" ht="18.5" x14ac:dyDescent="0.45">
      <c r="A1" s="61"/>
      <c r="B1" s="78"/>
      <c r="C1" s="78"/>
      <c r="D1" s="78"/>
    </row>
    <row r="2" spans="1:4" ht="30" x14ac:dyDescent="0.3">
      <c r="A2" s="14" t="s">
        <v>0</v>
      </c>
      <c r="B2" s="14" t="s">
        <v>1</v>
      </c>
      <c r="C2" s="29" t="s">
        <v>2</v>
      </c>
      <c r="D2" s="30" t="s">
        <v>3</v>
      </c>
    </row>
    <row r="3" spans="1:4" x14ac:dyDescent="0.3">
      <c r="A3" s="25" t="s">
        <v>4</v>
      </c>
      <c r="B3" s="23" t="s">
        <v>5</v>
      </c>
      <c r="C3" s="15"/>
      <c r="D3" s="16"/>
    </row>
    <row r="4" spans="1:4" x14ac:dyDescent="0.3">
      <c r="A4" s="25" t="s">
        <v>6</v>
      </c>
      <c r="B4" s="23" t="s">
        <v>5</v>
      </c>
      <c r="C4" s="15"/>
      <c r="D4" s="16"/>
    </row>
    <row r="5" spans="1:4" ht="21" customHeight="1" x14ac:dyDescent="0.3">
      <c r="A5" s="25" t="s">
        <v>7</v>
      </c>
      <c r="B5" s="23" t="s">
        <v>8</v>
      </c>
      <c r="C5" s="17">
        <v>0</v>
      </c>
      <c r="D5" s="16"/>
    </row>
    <row r="6" spans="1:4" ht="21" customHeight="1" thickBot="1" x14ac:dyDescent="0.35">
      <c r="B6" s="31" t="s">
        <v>9</v>
      </c>
      <c r="C6" s="32">
        <f>((C3/60)*B21)+((C4/60)*B21)+C5</f>
        <v>0</v>
      </c>
    </row>
    <row r="7" spans="1:4" ht="15.5" thickBot="1" x14ac:dyDescent="0.35"/>
    <row r="8" spans="1:4" ht="25.5" customHeight="1" x14ac:dyDescent="0.3">
      <c r="A8" s="33" t="s">
        <v>10</v>
      </c>
      <c r="B8" s="34" t="s">
        <v>1</v>
      </c>
      <c r="C8" s="4"/>
      <c r="D8" s="5" t="s">
        <v>3</v>
      </c>
    </row>
    <row r="9" spans="1:4" ht="71.25" customHeight="1" x14ac:dyDescent="0.3">
      <c r="A9" s="25" t="s">
        <v>11</v>
      </c>
      <c r="B9" s="23" t="s">
        <v>5</v>
      </c>
      <c r="C9" s="15"/>
      <c r="D9" s="16"/>
    </row>
    <row r="10" spans="1:4" ht="70.5" customHeight="1" x14ac:dyDescent="0.3">
      <c r="A10" s="73" t="s">
        <v>91</v>
      </c>
      <c r="B10" s="23" t="s">
        <v>8</v>
      </c>
      <c r="C10" s="17">
        <v>0</v>
      </c>
      <c r="D10" s="16" t="s">
        <v>12</v>
      </c>
    </row>
    <row r="11" spans="1:4" x14ac:dyDescent="0.3">
      <c r="B11" s="53" t="s">
        <v>9</v>
      </c>
      <c r="C11" s="54">
        <f>((C9/60)*B21)+C10</f>
        <v>0</v>
      </c>
    </row>
    <row r="12" spans="1:4" ht="60" x14ac:dyDescent="0.3">
      <c r="A12" s="20"/>
      <c r="B12" s="56" t="s">
        <v>13</v>
      </c>
      <c r="C12" s="54">
        <f>(C11*12)-C6</f>
        <v>0</v>
      </c>
    </row>
    <row r="13" spans="1:4" ht="15.5" thickBot="1" x14ac:dyDescent="0.35">
      <c r="C13" s="1"/>
    </row>
    <row r="14" spans="1:4" x14ac:dyDescent="0.3">
      <c r="A14" s="26" t="s">
        <v>14</v>
      </c>
      <c r="B14" s="35"/>
      <c r="C14" s="35"/>
      <c r="D14" s="36"/>
    </row>
    <row r="15" spans="1:4" ht="45" customHeight="1" thickBot="1" x14ac:dyDescent="0.35">
      <c r="A15" s="21" t="s">
        <v>15</v>
      </c>
      <c r="B15" s="76"/>
      <c r="C15" s="76"/>
      <c r="D15" s="77"/>
    </row>
    <row r="16" spans="1:4" ht="30.75" customHeight="1" x14ac:dyDescent="0.3">
      <c r="C16" s="1"/>
      <c r="D16" s="1"/>
    </row>
    <row r="17" spans="1:11" ht="15.5" thickBot="1" x14ac:dyDescent="0.35">
      <c r="C17" s="18" t="s">
        <v>16</v>
      </c>
      <c r="D17" s="19" t="str">
        <f>IF(C6=0,"ROI will Compute Here",C12/C6)</f>
        <v>ROI will Compute Here</v>
      </c>
    </row>
    <row r="18" spans="1:11" x14ac:dyDescent="0.3">
      <c r="C18" s="1" t="s">
        <v>17</v>
      </c>
    </row>
    <row r="19" spans="1:11" ht="15.5" thickBot="1" x14ac:dyDescent="0.35"/>
    <row r="20" spans="1:11" ht="22.5" x14ac:dyDescent="0.45">
      <c r="A20" s="10" t="s">
        <v>18</v>
      </c>
      <c r="B20" s="11"/>
    </row>
    <row r="21" spans="1:11" x14ac:dyDescent="0.3">
      <c r="A21" s="7" t="s">
        <v>19</v>
      </c>
      <c r="B21" s="74">
        <v>75</v>
      </c>
      <c r="C21" s="79" t="s">
        <v>93</v>
      </c>
      <c r="D21" s="80"/>
    </row>
    <row r="22" spans="1:11" x14ac:dyDescent="0.3">
      <c r="A22" s="7"/>
      <c r="B22" s="6"/>
    </row>
    <row r="23" spans="1:11" x14ac:dyDescent="0.3">
      <c r="A23" s="7"/>
      <c r="B23" s="6"/>
    </row>
    <row r="24" spans="1:11" x14ac:dyDescent="0.3">
      <c r="A24" s="7"/>
      <c r="B24" s="6"/>
    </row>
    <row r="25" spans="1:11" x14ac:dyDescent="0.3">
      <c r="A25" s="7"/>
      <c r="B25" s="6"/>
    </row>
    <row r="26" spans="1:11" ht="15.5" thickBot="1" x14ac:dyDescent="0.35">
      <c r="A26" s="8"/>
      <c r="B26" s="9"/>
      <c r="K26" s="2"/>
    </row>
    <row r="27" spans="1:11" x14ac:dyDescent="0.3">
      <c r="K27" s="2"/>
    </row>
    <row r="28" spans="1:11" ht="15.5" thickBot="1" x14ac:dyDescent="0.35">
      <c r="E28" s="2"/>
      <c r="F28" s="2"/>
      <c r="G28" s="2"/>
      <c r="H28" s="2"/>
      <c r="I28" s="2"/>
      <c r="J28" s="2"/>
      <c r="K28" s="2"/>
    </row>
    <row r="29" spans="1:11" x14ac:dyDescent="0.3">
      <c r="A29" s="67" t="s">
        <v>20</v>
      </c>
      <c r="B29" s="62" t="s">
        <v>21</v>
      </c>
      <c r="C29" s="68" t="s">
        <v>22</v>
      </c>
      <c r="E29" s="2"/>
      <c r="F29" s="2"/>
      <c r="G29" s="2"/>
      <c r="H29" s="2"/>
      <c r="I29" s="2"/>
      <c r="J29" s="2"/>
      <c r="K29" s="2"/>
    </row>
    <row r="30" spans="1:11" x14ac:dyDescent="0.3">
      <c r="A30" s="69" t="s">
        <v>23</v>
      </c>
      <c r="B30" s="63" t="s">
        <v>24</v>
      </c>
      <c r="C30" s="70">
        <v>45108</v>
      </c>
      <c r="E30" s="2"/>
      <c r="F30" s="2"/>
      <c r="G30" s="2"/>
      <c r="H30" s="2"/>
      <c r="I30" s="2"/>
      <c r="J30" s="2"/>
      <c r="K30" s="2"/>
    </row>
    <row r="31" spans="1:11" ht="34.5" customHeight="1" x14ac:dyDescent="0.3">
      <c r="A31" s="71" t="s">
        <v>25</v>
      </c>
      <c r="B31" s="64" t="s">
        <v>26</v>
      </c>
      <c r="C31" s="70">
        <v>45322</v>
      </c>
      <c r="E31" s="2"/>
      <c r="F31" s="2"/>
      <c r="G31" s="2"/>
      <c r="H31" s="2"/>
      <c r="I31" s="2"/>
      <c r="J31" s="2"/>
      <c r="K31" s="2"/>
    </row>
    <row r="32" spans="1:11" ht="15.5" thickBot="1" x14ac:dyDescent="0.35">
      <c r="A32" s="72" t="s">
        <v>92</v>
      </c>
      <c r="B32" s="65" t="s">
        <v>27</v>
      </c>
      <c r="C32" s="70">
        <v>45484</v>
      </c>
      <c r="E32" s="2"/>
      <c r="F32" s="2"/>
      <c r="G32" s="2"/>
      <c r="H32" s="2"/>
      <c r="I32" s="2"/>
      <c r="J32" s="2"/>
      <c r="K32" s="2"/>
    </row>
    <row r="33" spans="1:11" ht="15.5" x14ac:dyDescent="0.35">
      <c r="A33" s="66"/>
      <c r="B33" s="66"/>
      <c r="C33" s="66"/>
      <c r="E33" s="2"/>
      <c r="F33" s="2"/>
      <c r="G33" s="2"/>
      <c r="H33" s="2"/>
      <c r="I33" s="2"/>
      <c r="J33" s="2"/>
      <c r="K33" s="2"/>
    </row>
    <row r="34" spans="1:11" ht="15.5" x14ac:dyDescent="0.3">
      <c r="A34" s="75" t="s">
        <v>28</v>
      </c>
      <c r="B34" s="75"/>
      <c r="C34" s="75"/>
      <c r="D34" s="75"/>
      <c r="E34" s="75"/>
      <c r="F34" s="75"/>
      <c r="G34" s="75"/>
      <c r="H34" s="75"/>
      <c r="I34" s="75"/>
      <c r="J34" s="75"/>
      <c r="K34" s="2"/>
    </row>
    <row r="35" spans="1:11" x14ac:dyDescent="0.3">
      <c r="K35" s="2"/>
    </row>
    <row r="36" spans="1:11" x14ac:dyDescent="0.3">
      <c r="K36" s="2"/>
    </row>
  </sheetData>
  <mergeCells count="4">
    <mergeCell ref="A34:J34"/>
    <mergeCell ref="B15:D15"/>
    <mergeCell ref="B1:D1"/>
    <mergeCell ref="C21:D21"/>
  </mergeCells>
  <conditionalFormatting sqref="D17">
    <cfRule type="cellIs" dxfId="7" priority="1" operator="greaterThan">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ACE6-755E-42B6-AA88-47E9B42FDE19}">
  <sheetPr>
    <tabColor rgb="FF33006F"/>
  </sheetPr>
  <dimension ref="A1:D22"/>
  <sheetViews>
    <sheetView zoomScaleNormal="100" zoomScaleSheetLayoutView="80" workbookViewId="0">
      <selection activeCell="B18" sqref="B18"/>
    </sheetView>
  </sheetViews>
  <sheetFormatPr defaultColWidth="9" defaultRowHeight="15" x14ac:dyDescent="0.3"/>
  <cols>
    <col min="1" max="1" width="88.25" style="3" customWidth="1"/>
    <col min="2" max="2" width="26.83203125" style="3" bestFit="1" customWidth="1"/>
    <col min="3" max="3" width="25.83203125" style="12" customWidth="1"/>
    <col min="4" max="4" width="78.58203125" style="12" customWidth="1"/>
    <col min="5" max="16384" width="9" style="3"/>
  </cols>
  <sheetData>
    <row r="1" spans="1:4" ht="30" x14ac:dyDescent="0.3">
      <c r="A1" s="14" t="s">
        <v>0</v>
      </c>
      <c r="B1" s="14" t="s">
        <v>1</v>
      </c>
      <c r="C1" s="29" t="s">
        <v>2</v>
      </c>
      <c r="D1" s="30" t="s">
        <v>3</v>
      </c>
    </row>
    <row r="2" spans="1:4" ht="30" x14ac:dyDescent="0.3">
      <c r="A2" s="25" t="s">
        <v>4</v>
      </c>
      <c r="B2" s="23" t="s">
        <v>5</v>
      </c>
      <c r="C2" s="15">
        <v>35</v>
      </c>
      <c r="D2" s="16" t="s">
        <v>29</v>
      </c>
    </row>
    <row r="3" spans="1:4" ht="45" x14ac:dyDescent="0.3">
      <c r="A3" s="25" t="s">
        <v>6</v>
      </c>
      <c r="B3" s="23" t="s">
        <v>5</v>
      </c>
      <c r="C3" s="15">
        <v>45</v>
      </c>
      <c r="D3" s="16" t="s">
        <v>30</v>
      </c>
    </row>
    <row r="4" spans="1:4" ht="21" customHeight="1" x14ac:dyDescent="0.3">
      <c r="A4" s="25" t="s">
        <v>7</v>
      </c>
      <c r="B4" s="23" t="s">
        <v>8</v>
      </c>
      <c r="C4" s="17"/>
      <c r="D4" s="16" t="s">
        <v>31</v>
      </c>
    </row>
    <row r="5" spans="1:4" ht="21" customHeight="1" thickBot="1" x14ac:dyDescent="0.35">
      <c r="A5" s="1"/>
      <c r="B5" s="31" t="s">
        <v>9</v>
      </c>
      <c r="C5" s="32">
        <f>((C2/60)*B17)+((C3/60)*B17)+C4</f>
        <v>100</v>
      </c>
      <c r="D5" s="2"/>
    </row>
    <row r="6" spans="1:4" ht="15.5" thickBot="1" x14ac:dyDescent="0.35">
      <c r="A6" s="1"/>
      <c r="B6" s="1"/>
      <c r="C6" s="2"/>
      <c r="D6" s="2"/>
    </row>
    <row r="7" spans="1:4" ht="25.5" customHeight="1" x14ac:dyDescent="0.3">
      <c r="A7" s="33" t="s">
        <v>10</v>
      </c>
      <c r="B7" s="34" t="s">
        <v>1</v>
      </c>
      <c r="C7" s="4"/>
      <c r="D7" s="5" t="s">
        <v>3</v>
      </c>
    </row>
    <row r="8" spans="1:4" ht="71.25" customHeight="1" x14ac:dyDescent="0.3">
      <c r="A8" s="25" t="s">
        <v>32</v>
      </c>
      <c r="B8" s="23" t="s">
        <v>5</v>
      </c>
      <c r="C8" s="15">
        <v>800</v>
      </c>
      <c r="D8" s="16" t="s">
        <v>33</v>
      </c>
    </row>
    <row r="9" spans="1:4" ht="35.25" customHeight="1" x14ac:dyDescent="0.3">
      <c r="A9" s="25" t="s">
        <v>34</v>
      </c>
      <c r="B9" s="23" t="s">
        <v>8</v>
      </c>
      <c r="C9" s="17">
        <v>0</v>
      </c>
      <c r="D9" s="16" t="s">
        <v>35</v>
      </c>
    </row>
    <row r="10" spans="1:4" ht="15.5" thickBot="1" x14ac:dyDescent="0.35">
      <c r="A10" s="1"/>
      <c r="B10" s="31" t="s">
        <v>9</v>
      </c>
      <c r="C10" s="32">
        <f>((C8/60)*B17)+C9</f>
        <v>1000</v>
      </c>
      <c r="D10" s="2"/>
    </row>
    <row r="11" spans="1:4" ht="45.5" thickBot="1" x14ac:dyDescent="0.35">
      <c r="A11" s="1"/>
      <c r="B11" s="55" t="s">
        <v>13</v>
      </c>
      <c r="C11" s="32">
        <f>(C10*12)-C5</f>
        <v>11900</v>
      </c>
      <c r="D11" s="2"/>
    </row>
    <row r="12" spans="1:4" ht="15.5" thickBot="1" x14ac:dyDescent="0.35">
      <c r="A12" s="1"/>
      <c r="B12" s="1"/>
      <c r="C12" s="2"/>
      <c r="D12" s="37"/>
    </row>
    <row r="13" spans="1:4" ht="15.5" thickBot="1" x14ac:dyDescent="0.35">
      <c r="A13" s="1"/>
      <c r="B13" s="1"/>
      <c r="C13" s="13" t="s">
        <v>16</v>
      </c>
      <c r="D13" s="38">
        <f>C11/C5</f>
        <v>119</v>
      </c>
    </row>
    <row r="14" spans="1:4" x14ac:dyDescent="0.3">
      <c r="A14" s="1" t="s">
        <v>17</v>
      </c>
      <c r="B14" s="1"/>
      <c r="C14" s="2"/>
      <c r="D14" s="2"/>
    </row>
    <row r="15" spans="1:4" ht="15.5" thickBot="1" x14ac:dyDescent="0.35">
      <c r="A15" s="1"/>
      <c r="B15" s="1"/>
      <c r="C15" s="2"/>
      <c r="D15" s="2"/>
    </row>
    <row r="16" spans="1:4" ht="22.5" x14ac:dyDescent="0.45">
      <c r="A16" s="10" t="s">
        <v>18</v>
      </c>
      <c r="B16" s="11"/>
      <c r="C16" s="2"/>
      <c r="D16" s="2"/>
    </row>
    <row r="17" spans="1:2" x14ac:dyDescent="0.3">
      <c r="A17" s="7" t="s">
        <v>19</v>
      </c>
      <c r="B17" s="6">
        <f>'Questionaire - Simple'!B21</f>
        <v>75</v>
      </c>
    </row>
    <row r="18" spans="1:2" x14ac:dyDescent="0.3">
      <c r="A18" s="7"/>
      <c r="B18" s="6"/>
    </row>
    <row r="19" spans="1:2" x14ac:dyDescent="0.3">
      <c r="A19" s="7"/>
      <c r="B19" s="6"/>
    </row>
    <row r="20" spans="1:2" x14ac:dyDescent="0.3">
      <c r="A20" s="7"/>
      <c r="B20" s="6"/>
    </row>
    <row r="21" spans="1:2" x14ac:dyDescent="0.3">
      <c r="A21" s="7"/>
      <c r="B21" s="6"/>
    </row>
    <row r="22" spans="1:2" ht="15.5" thickBot="1" x14ac:dyDescent="0.35">
      <c r="A22" s="8"/>
      <c r="B22" s="9"/>
    </row>
  </sheetData>
  <conditionalFormatting sqref="D13">
    <cfRule type="cellIs" dxfId="6" priority="1"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BE60-135D-4EE5-8CD9-A490F3B48053}">
  <sheetPr>
    <tabColor rgb="FF33006F"/>
  </sheetPr>
  <dimension ref="A1:D31"/>
  <sheetViews>
    <sheetView zoomScale="80" zoomScaleNormal="80" zoomScaleSheetLayoutView="80" workbookViewId="0">
      <selection activeCell="B27" sqref="B27"/>
    </sheetView>
  </sheetViews>
  <sheetFormatPr defaultColWidth="9" defaultRowHeight="15" x14ac:dyDescent="0.3"/>
  <cols>
    <col min="1" max="1" width="88.25" style="3" customWidth="1"/>
    <col min="2" max="2" width="14.83203125" style="3" customWidth="1"/>
    <col min="3" max="3" width="25.83203125" style="12" customWidth="1"/>
    <col min="4" max="4" width="78.58203125" style="12" customWidth="1"/>
    <col min="5" max="16384" width="9" style="3"/>
  </cols>
  <sheetData>
    <row r="1" spans="1:4" s="1" customFormat="1" ht="19" thickBot="1" x14ac:dyDescent="0.5">
      <c r="A1" s="61"/>
      <c r="B1" s="78"/>
      <c r="C1" s="78"/>
      <c r="D1" s="78"/>
    </row>
    <row r="2" spans="1:4" ht="30" x14ac:dyDescent="0.3">
      <c r="A2" s="26" t="s">
        <v>0</v>
      </c>
      <c r="B2" s="35" t="s">
        <v>1</v>
      </c>
      <c r="C2" s="27" t="s">
        <v>2</v>
      </c>
      <c r="D2" s="39" t="s">
        <v>3</v>
      </c>
    </row>
    <row r="3" spans="1:4" x14ac:dyDescent="0.3">
      <c r="A3" s="7" t="s">
        <v>4</v>
      </c>
      <c r="B3" s="23" t="s">
        <v>5</v>
      </c>
      <c r="C3" s="15"/>
      <c r="D3" s="24"/>
    </row>
    <row r="4" spans="1:4" x14ac:dyDescent="0.3">
      <c r="A4" s="7" t="s">
        <v>6</v>
      </c>
      <c r="B4" s="23" t="s">
        <v>5</v>
      </c>
      <c r="C4" s="15"/>
      <c r="D4" s="24"/>
    </row>
    <row r="5" spans="1:4" ht="21" customHeight="1" x14ac:dyDescent="0.3">
      <c r="A5" s="7" t="s">
        <v>36</v>
      </c>
      <c r="B5" s="23"/>
      <c r="C5" s="23"/>
      <c r="D5" s="24"/>
    </row>
    <row r="6" spans="1:4" ht="21" customHeight="1" x14ac:dyDescent="0.3">
      <c r="A6" s="22" t="s">
        <v>37</v>
      </c>
      <c r="B6" s="23" t="s">
        <v>8</v>
      </c>
      <c r="C6" s="40"/>
      <c r="D6" s="24"/>
    </row>
    <row r="7" spans="1:4" ht="21" customHeight="1" x14ac:dyDescent="0.3">
      <c r="A7" s="22" t="s">
        <v>38</v>
      </c>
      <c r="B7" s="23" t="s">
        <v>8</v>
      </c>
      <c r="C7" s="40"/>
      <c r="D7" s="24"/>
    </row>
    <row r="8" spans="1:4" ht="21" customHeight="1" x14ac:dyDescent="0.3">
      <c r="A8" s="22" t="s">
        <v>39</v>
      </c>
      <c r="B8" s="23" t="s">
        <v>8</v>
      </c>
      <c r="C8" s="40"/>
      <c r="D8" s="24"/>
    </row>
    <row r="9" spans="1:4" ht="21" customHeight="1" x14ac:dyDescent="0.3">
      <c r="A9" s="22" t="s">
        <v>40</v>
      </c>
      <c r="B9" s="23" t="s">
        <v>8</v>
      </c>
      <c r="C9" s="40"/>
      <c r="D9" s="24"/>
    </row>
    <row r="10" spans="1:4" ht="21" customHeight="1" thickBot="1" x14ac:dyDescent="0.35">
      <c r="A10" s="8"/>
      <c r="B10" s="41" t="s">
        <v>9</v>
      </c>
      <c r="C10" s="42">
        <f>((C3/60)*B26)+((C4/60)*B26)+SUM(C6:C9)</f>
        <v>0</v>
      </c>
      <c r="D10" s="43"/>
    </row>
    <row r="11" spans="1:4" ht="15.5" thickBot="1" x14ac:dyDescent="0.35">
      <c r="A11" s="1"/>
      <c r="B11" s="1"/>
      <c r="C11" s="2"/>
      <c r="D11" s="2"/>
    </row>
    <row r="12" spans="1:4" ht="25.5" customHeight="1" x14ac:dyDescent="0.3">
      <c r="A12" s="33" t="s">
        <v>10</v>
      </c>
      <c r="B12" s="34" t="s">
        <v>1</v>
      </c>
      <c r="C12" s="4"/>
      <c r="D12" s="5" t="s">
        <v>3</v>
      </c>
    </row>
    <row r="13" spans="1:4" ht="40.5" customHeight="1" x14ac:dyDescent="0.3">
      <c r="A13" s="25" t="s">
        <v>11</v>
      </c>
      <c r="B13" s="23" t="s">
        <v>5</v>
      </c>
      <c r="C13" s="15"/>
      <c r="D13" s="16"/>
    </row>
    <row r="14" spans="1:4" ht="27.75" customHeight="1" x14ac:dyDescent="0.3">
      <c r="A14" s="25" t="s">
        <v>41</v>
      </c>
      <c r="B14" s="23" t="s">
        <v>8</v>
      </c>
      <c r="C14" s="40"/>
      <c r="D14" s="16"/>
    </row>
    <row r="15" spans="1:4" ht="24.75" customHeight="1" x14ac:dyDescent="0.3">
      <c r="A15" s="25" t="s">
        <v>42</v>
      </c>
      <c r="B15" s="23" t="s">
        <v>8</v>
      </c>
      <c r="C15" s="15"/>
      <c r="D15" s="16"/>
    </row>
    <row r="16" spans="1:4" ht="15.5" thickBot="1" x14ac:dyDescent="0.35">
      <c r="A16" s="1"/>
      <c r="B16" s="44" t="s">
        <v>9</v>
      </c>
      <c r="C16" s="32">
        <f>((C13/60)*B26)+SUM(C14:C15)</f>
        <v>0</v>
      </c>
      <c r="D16" s="2" t="s">
        <v>43</v>
      </c>
    </row>
    <row r="17" spans="1:4" ht="60.5" thickBot="1" x14ac:dyDescent="0.35">
      <c r="A17" s="57"/>
      <c r="B17" s="58" t="s">
        <v>44</v>
      </c>
      <c r="C17" s="32">
        <f>(C16*12)-C10</f>
        <v>0</v>
      </c>
      <c r="D17" s="2" t="s">
        <v>45</v>
      </c>
    </row>
    <row r="18" spans="1:4" s="1" customFormat="1" x14ac:dyDescent="0.3">
      <c r="D18" s="2"/>
    </row>
    <row r="19" spans="1:4" s="1" customFormat="1" x14ac:dyDescent="0.3">
      <c r="A19" s="14" t="s">
        <v>14</v>
      </c>
      <c r="B19" s="14"/>
      <c r="C19" s="14"/>
      <c r="D19" s="14"/>
    </row>
    <row r="20" spans="1:4" s="1" customFormat="1" ht="45" customHeight="1" x14ac:dyDescent="0.3">
      <c r="A20" s="16" t="s">
        <v>15</v>
      </c>
      <c r="B20" s="81"/>
      <c r="C20" s="81"/>
      <c r="D20" s="81"/>
    </row>
    <row r="21" spans="1:4" ht="15.5" thickBot="1" x14ac:dyDescent="0.35">
      <c r="A21" s="1"/>
      <c r="B21" s="1"/>
      <c r="C21" s="2"/>
      <c r="D21" s="37"/>
    </row>
    <row r="22" spans="1:4" ht="15.5" thickBot="1" x14ac:dyDescent="0.35">
      <c r="A22" s="1"/>
      <c r="B22" s="1"/>
      <c r="C22" s="13" t="s">
        <v>46</v>
      </c>
      <c r="D22" s="38" t="str">
        <f>IF(C17=0,"ROI will compute here", C17/C10)</f>
        <v>ROI will compute here</v>
      </c>
    </row>
    <row r="23" spans="1:4" x14ac:dyDescent="0.3">
      <c r="A23" s="1"/>
      <c r="B23" s="1"/>
      <c r="C23" s="1" t="s">
        <v>17</v>
      </c>
      <c r="D23" s="2"/>
    </row>
    <row r="24" spans="1:4" ht="15.5" thickBot="1" x14ac:dyDescent="0.35">
      <c r="A24" s="1"/>
      <c r="B24" s="1"/>
      <c r="C24" s="2"/>
      <c r="D24" s="2"/>
    </row>
    <row r="25" spans="1:4" ht="22.5" x14ac:dyDescent="0.45">
      <c r="A25" s="10" t="s">
        <v>18</v>
      </c>
      <c r="B25" s="11"/>
      <c r="C25" s="2"/>
      <c r="D25" s="2"/>
    </row>
    <row r="26" spans="1:4" x14ac:dyDescent="0.3">
      <c r="A26" s="7" t="s">
        <v>19</v>
      </c>
      <c r="B26" s="6">
        <f>'Questionaire - Simple'!B21</f>
        <v>75</v>
      </c>
      <c r="C26" s="2"/>
      <c r="D26" s="2"/>
    </row>
    <row r="27" spans="1:4" x14ac:dyDescent="0.3">
      <c r="A27" s="7"/>
      <c r="B27" s="6"/>
      <c r="C27" s="2"/>
      <c r="D27" s="2"/>
    </row>
    <row r="28" spans="1:4" x14ac:dyDescent="0.3">
      <c r="A28" s="7"/>
      <c r="B28" s="6"/>
      <c r="C28" s="2"/>
      <c r="D28" s="2"/>
    </row>
    <row r="29" spans="1:4" x14ac:dyDescent="0.3">
      <c r="A29" s="7"/>
      <c r="B29" s="6"/>
      <c r="C29" s="2"/>
      <c r="D29" s="2"/>
    </row>
    <row r="30" spans="1:4" x14ac:dyDescent="0.3">
      <c r="A30" s="7"/>
      <c r="B30" s="6"/>
      <c r="C30" s="2"/>
      <c r="D30" s="2"/>
    </row>
    <row r="31" spans="1:4" ht="15.5" thickBot="1" x14ac:dyDescent="0.35">
      <c r="A31" s="8"/>
      <c r="B31" s="9"/>
      <c r="C31" s="2"/>
      <c r="D31" s="2"/>
    </row>
  </sheetData>
  <mergeCells count="2">
    <mergeCell ref="B20:D20"/>
    <mergeCell ref="B1:D1"/>
  </mergeCells>
  <conditionalFormatting sqref="D22">
    <cfRule type="cellIs" dxfId="5" priority="1" operator="greaterThan">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0D86-2100-4B43-9652-1B16C372F783}">
  <sheetPr>
    <tabColor rgb="FF33006F"/>
  </sheetPr>
  <dimension ref="A1:D30"/>
  <sheetViews>
    <sheetView zoomScale="90" zoomScaleNormal="90" zoomScaleSheetLayoutView="80" workbookViewId="0">
      <selection activeCell="B26" sqref="B26"/>
    </sheetView>
  </sheetViews>
  <sheetFormatPr defaultColWidth="9" defaultRowHeight="15" x14ac:dyDescent="0.3"/>
  <cols>
    <col min="1" max="1" width="88.25" style="3" customWidth="1"/>
    <col min="2" max="2" width="14.83203125" style="3" customWidth="1"/>
    <col min="3" max="3" width="25.83203125" style="12" customWidth="1"/>
    <col min="4" max="4" width="78.58203125" style="12" customWidth="1"/>
    <col min="5" max="16384" width="9" style="3"/>
  </cols>
  <sheetData>
    <row r="1" spans="1:4" ht="30" x14ac:dyDescent="0.3">
      <c r="A1" s="26" t="s">
        <v>0</v>
      </c>
      <c r="B1" s="35" t="s">
        <v>1</v>
      </c>
      <c r="C1" s="27" t="s">
        <v>2</v>
      </c>
      <c r="D1" s="39" t="s">
        <v>3</v>
      </c>
    </row>
    <row r="2" spans="1:4" x14ac:dyDescent="0.3">
      <c r="A2" s="7" t="s">
        <v>4</v>
      </c>
      <c r="B2" s="23" t="s">
        <v>5</v>
      </c>
      <c r="C2" s="15">
        <f>6*60</f>
        <v>360</v>
      </c>
      <c r="D2" s="24" t="s">
        <v>47</v>
      </c>
    </row>
    <row r="3" spans="1:4" ht="30" x14ac:dyDescent="0.3">
      <c r="A3" s="7" t="s">
        <v>6</v>
      </c>
      <c r="B3" s="23" t="s">
        <v>5</v>
      </c>
      <c r="C3" s="15">
        <f>(3*5)*60</f>
        <v>900</v>
      </c>
      <c r="D3" s="24" t="s">
        <v>48</v>
      </c>
    </row>
    <row r="4" spans="1:4" ht="21" customHeight="1" x14ac:dyDescent="0.3">
      <c r="A4" s="45" t="s">
        <v>36</v>
      </c>
      <c r="B4" s="23"/>
      <c r="C4" s="23"/>
      <c r="D4" s="24"/>
    </row>
    <row r="5" spans="1:4" ht="21" customHeight="1" x14ac:dyDescent="0.3">
      <c r="A5" s="22" t="s">
        <v>37</v>
      </c>
      <c r="B5" s="23" t="s">
        <v>8</v>
      </c>
      <c r="C5" s="40">
        <v>0</v>
      </c>
      <c r="D5" s="24" t="s">
        <v>49</v>
      </c>
    </row>
    <row r="6" spans="1:4" ht="21" customHeight="1" x14ac:dyDescent="0.3">
      <c r="A6" s="22" t="s">
        <v>38</v>
      </c>
      <c r="B6" s="23" t="s">
        <v>8</v>
      </c>
      <c r="C6" s="40">
        <v>0</v>
      </c>
      <c r="D6" s="24" t="s">
        <v>49</v>
      </c>
    </row>
    <row r="7" spans="1:4" ht="21" customHeight="1" x14ac:dyDescent="0.3">
      <c r="A7" s="22" t="s">
        <v>39</v>
      </c>
      <c r="B7" s="23" t="s">
        <v>8</v>
      </c>
      <c r="C7" s="40">
        <v>0</v>
      </c>
      <c r="D7" s="24" t="s">
        <v>49</v>
      </c>
    </row>
    <row r="8" spans="1:4" ht="21" customHeight="1" x14ac:dyDescent="0.3">
      <c r="A8" s="22" t="s">
        <v>40</v>
      </c>
      <c r="B8" s="23" t="s">
        <v>8</v>
      </c>
      <c r="C8" s="40">
        <v>0</v>
      </c>
      <c r="D8" s="24" t="s">
        <v>49</v>
      </c>
    </row>
    <row r="9" spans="1:4" ht="21" customHeight="1" thickBot="1" x14ac:dyDescent="0.35">
      <c r="A9" s="8"/>
      <c r="B9" s="41" t="s">
        <v>9</v>
      </c>
      <c r="C9" s="42">
        <f>((C2/60)*B25)+((C3/60)*B25)+SUM(C5:C8)</f>
        <v>1575</v>
      </c>
      <c r="D9" s="43"/>
    </row>
    <row r="10" spans="1:4" ht="15.5" thickBot="1" x14ac:dyDescent="0.35">
      <c r="A10" s="1"/>
      <c r="B10" s="1"/>
      <c r="C10" s="2"/>
      <c r="D10" s="2"/>
    </row>
    <row r="11" spans="1:4" ht="25.5" customHeight="1" x14ac:dyDescent="0.3">
      <c r="A11" s="33" t="s">
        <v>10</v>
      </c>
      <c r="B11" s="34" t="s">
        <v>1</v>
      </c>
      <c r="C11" s="4"/>
      <c r="D11" s="5" t="s">
        <v>3</v>
      </c>
    </row>
    <row r="12" spans="1:4" ht="40.5" customHeight="1" x14ac:dyDescent="0.3">
      <c r="A12" s="25" t="s">
        <v>11</v>
      </c>
      <c r="B12" s="23" t="s">
        <v>5</v>
      </c>
      <c r="C12" s="15">
        <f>140*8</f>
        <v>1120</v>
      </c>
      <c r="D12" s="16" t="s">
        <v>50</v>
      </c>
    </row>
    <row r="13" spans="1:4" ht="27.75" customHeight="1" x14ac:dyDescent="0.3">
      <c r="A13" s="25" t="s">
        <v>41</v>
      </c>
      <c r="B13" s="23" t="s">
        <v>8</v>
      </c>
      <c r="C13" s="40">
        <v>0</v>
      </c>
      <c r="D13" s="16" t="s">
        <v>49</v>
      </c>
    </row>
    <row r="14" spans="1:4" ht="24.75" customHeight="1" x14ac:dyDescent="0.3">
      <c r="A14" s="25" t="s">
        <v>42</v>
      </c>
      <c r="B14" s="23" t="s">
        <v>8</v>
      </c>
      <c r="C14" s="40">
        <v>0</v>
      </c>
      <c r="D14" s="16" t="s">
        <v>49</v>
      </c>
    </row>
    <row r="15" spans="1:4" ht="15.5" thickBot="1" x14ac:dyDescent="0.35">
      <c r="A15" s="1"/>
      <c r="B15" s="44" t="s">
        <v>9</v>
      </c>
      <c r="C15" s="32">
        <f>((C12/60)*B25)+SUM(C13:C14)</f>
        <v>1400</v>
      </c>
      <c r="D15" s="2" t="s">
        <v>43</v>
      </c>
    </row>
    <row r="16" spans="1:4" ht="60.5" thickBot="1" x14ac:dyDescent="0.35">
      <c r="A16" s="59"/>
      <c r="B16" s="58" t="s">
        <v>44</v>
      </c>
      <c r="C16" s="32">
        <f>(C15*12)-C9</f>
        <v>15225</v>
      </c>
      <c r="D16" s="2" t="s">
        <v>45</v>
      </c>
    </row>
    <row r="17" spans="1:4" s="1" customFormat="1" x14ac:dyDescent="0.3">
      <c r="D17" s="2"/>
    </row>
    <row r="18" spans="1:4" s="1" customFormat="1" x14ac:dyDescent="0.3">
      <c r="A18" s="14" t="s">
        <v>14</v>
      </c>
      <c r="B18" s="14"/>
      <c r="C18" s="14"/>
      <c r="D18" s="14"/>
    </row>
    <row r="19" spans="1:4" s="1" customFormat="1" ht="45" customHeight="1" x14ac:dyDescent="0.3">
      <c r="A19" s="16" t="s">
        <v>15</v>
      </c>
      <c r="B19" s="81"/>
      <c r="C19" s="81"/>
      <c r="D19" s="81"/>
    </row>
    <row r="20" spans="1:4" ht="15.5" thickBot="1" x14ac:dyDescent="0.35">
      <c r="A20" s="1"/>
      <c r="B20" s="1"/>
      <c r="C20" s="2"/>
      <c r="D20" s="37"/>
    </row>
    <row r="21" spans="1:4" ht="15.5" thickBot="1" x14ac:dyDescent="0.35">
      <c r="A21" s="1"/>
      <c r="B21" s="1"/>
      <c r="C21" s="13" t="s">
        <v>46</v>
      </c>
      <c r="D21" s="38">
        <f>C16/C9</f>
        <v>9.6666666666666661</v>
      </c>
    </row>
    <row r="22" spans="1:4" x14ac:dyDescent="0.3">
      <c r="A22" s="1"/>
      <c r="B22" s="1"/>
      <c r="C22" s="1" t="s">
        <v>17</v>
      </c>
      <c r="D22" s="2"/>
    </row>
    <row r="23" spans="1:4" ht="15.5" thickBot="1" x14ac:dyDescent="0.35">
      <c r="A23" s="1"/>
      <c r="B23" s="1"/>
      <c r="C23" s="2"/>
      <c r="D23" s="2"/>
    </row>
    <row r="24" spans="1:4" ht="22.5" x14ac:dyDescent="0.45">
      <c r="A24" s="10" t="s">
        <v>18</v>
      </c>
      <c r="B24" s="11"/>
      <c r="C24" s="2"/>
      <c r="D24" s="2"/>
    </row>
    <row r="25" spans="1:4" x14ac:dyDescent="0.3">
      <c r="A25" s="7" t="s">
        <v>19</v>
      </c>
      <c r="B25" s="51">
        <f>'Questionaire - Simple'!B21</f>
        <v>75</v>
      </c>
      <c r="C25" s="2"/>
      <c r="D25" s="2"/>
    </row>
    <row r="26" spans="1:4" x14ac:dyDescent="0.3">
      <c r="A26" s="7"/>
      <c r="B26" s="6"/>
      <c r="C26" s="2"/>
      <c r="D26" s="2"/>
    </row>
    <row r="27" spans="1:4" x14ac:dyDescent="0.3">
      <c r="A27" s="7"/>
      <c r="B27" s="6"/>
      <c r="C27" s="2"/>
      <c r="D27" s="2"/>
    </row>
    <row r="28" spans="1:4" x14ac:dyDescent="0.3">
      <c r="A28" s="7"/>
      <c r="B28" s="6"/>
      <c r="C28" s="2"/>
      <c r="D28" s="2"/>
    </row>
    <row r="29" spans="1:4" x14ac:dyDescent="0.3">
      <c r="A29" s="7"/>
      <c r="B29" s="6"/>
      <c r="C29" s="2"/>
      <c r="D29" s="2"/>
    </row>
    <row r="30" spans="1:4" ht="15.5" thickBot="1" x14ac:dyDescent="0.35">
      <c r="A30" s="8"/>
      <c r="B30" s="9"/>
      <c r="C30" s="2"/>
      <c r="D30" s="2"/>
    </row>
  </sheetData>
  <mergeCells count="1">
    <mergeCell ref="B19:D19"/>
  </mergeCells>
  <conditionalFormatting sqref="D21">
    <cfRule type="cellIs" dxfId="4" priority="1" operator="greater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F5D0-1828-4CC2-A62E-64423F3D279A}">
  <sheetPr>
    <tabColor rgb="FF33006F"/>
  </sheetPr>
  <dimension ref="A1:H39"/>
  <sheetViews>
    <sheetView topLeftCell="D29" zoomScale="70" zoomScaleNormal="70" zoomScaleSheetLayoutView="80" workbookViewId="0">
      <selection activeCell="G35" sqref="G35"/>
    </sheetView>
  </sheetViews>
  <sheetFormatPr defaultColWidth="9" defaultRowHeight="15" x14ac:dyDescent="0.3"/>
  <cols>
    <col min="1" max="1" width="88.25" style="3" customWidth="1"/>
    <col min="2" max="2" width="14.83203125" style="3" customWidth="1"/>
    <col min="3" max="7" width="25.83203125" style="12" customWidth="1"/>
    <col min="8" max="8" width="78.58203125" style="12" customWidth="1"/>
    <col min="9" max="16384" width="9" style="3"/>
  </cols>
  <sheetData>
    <row r="1" spans="1:8" s="1" customFormat="1" ht="19" thickBot="1" x14ac:dyDescent="0.5">
      <c r="A1" s="61"/>
      <c r="B1" s="78"/>
      <c r="C1" s="78"/>
      <c r="D1" s="78"/>
    </row>
    <row r="2" spans="1:8" ht="45" x14ac:dyDescent="0.3">
      <c r="A2" s="26" t="s">
        <v>0</v>
      </c>
      <c r="B2" s="35" t="s">
        <v>1</v>
      </c>
      <c r="C2" s="27" t="s">
        <v>51</v>
      </c>
      <c r="D2" s="27" t="s">
        <v>52</v>
      </c>
      <c r="E2" s="27" t="s">
        <v>53</v>
      </c>
      <c r="F2" s="27" t="s">
        <v>54</v>
      </c>
      <c r="G2" s="27" t="s">
        <v>55</v>
      </c>
      <c r="H2" s="39" t="s">
        <v>3</v>
      </c>
    </row>
    <row r="3" spans="1:8" ht="21" customHeight="1" x14ac:dyDescent="0.3">
      <c r="A3" s="46" t="s">
        <v>56</v>
      </c>
      <c r="B3" s="23"/>
      <c r="C3" s="47"/>
      <c r="D3" s="48"/>
      <c r="E3" s="48"/>
      <c r="F3" s="48"/>
      <c r="G3" s="48"/>
      <c r="H3" s="49"/>
    </row>
    <row r="4" spans="1:8" x14ac:dyDescent="0.3">
      <c r="A4" s="22" t="s">
        <v>57</v>
      </c>
      <c r="B4" s="23" t="s">
        <v>58</v>
      </c>
      <c r="C4" s="15"/>
      <c r="D4" s="15"/>
      <c r="E4" s="15"/>
      <c r="F4" s="15"/>
      <c r="G4" s="15"/>
      <c r="H4" s="24"/>
    </row>
    <row r="5" spans="1:8" x14ac:dyDescent="0.3">
      <c r="A5" s="22" t="s">
        <v>59</v>
      </c>
      <c r="B5" s="23" t="s">
        <v>58</v>
      </c>
      <c r="C5" s="15"/>
      <c r="D5" s="15"/>
      <c r="E5" s="15"/>
      <c r="F5" s="15"/>
      <c r="G5" s="15"/>
      <c r="H5" s="24"/>
    </row>
    <row r="6" spans="1:8" x14ac:dyDescent="0.3">
      <c r="A6" s="22" t="s">
        <v>60</v>
      </c>
      <c r="B6" s="23" t="s">
        <v>58</v>
      </c>
      <c r="C6" s="15"/>
      <c r="D6" s="15"/>
      <c r="E6" s="15"/>
      <c r="F6" s="15"/>
      <c r="G6" s="15"/>
      <c r="H6" s="24"/>
    </row>
    <row r="7" spans="1:8" ht="21" customHeight="1" x14ac:dyDescent="0.3">
      <c r="A7" s="22" t="s">
        <v>61</v>
      </c>
      <c r="B7" s="23" t="s">
        <v>58</v>
      </c>
      <c r="C7" s="15"/>
      <c r="D7" s="15"/>
      <c r="E7" s="15"/>
      <c r="F7" s="15"/>
      <c r="G7" s="15"/>
      <c r="H7" s="24"/>
    </row>
    <row r="8" spans="1:8" ht="21" customHeight="1" x14ac:dyDescent="0.3">
      <c r="A8" s="1" t="s">
        <v>62</v>
      </c>
      <c r="B8" s="23" t="s">
        <v>8</v>
      </c>
      <c r="C8" s="17"/>
      <c r="D8" s="17"/>
      <c r="E8" s="17"/>
      <c r="F8" s="17"/>
      <c r="G8" s="17"/>
      <c r="H8" s="24"/>
    </row>
    <row r="9" spans="1:8" ht="21" customHeight="1" x14ac:dyDescent="0.3">
      <c r="A9" s="45" t="s">
        <v>36</v>
      </c>
      <c r="B9" s="23"/>
      <c r="C9" s="47"/>
      <c r="D9" s="47"/>
      <c r="E9" s="47"/>
      <c r="F9" s="47"/>
      <c r="G9" s="47"/>
      <c r="H9" s="49"/>
    </row>
    <row r="10" spans="1:8" x14ac:dyDescent="0.3">
      <c r="A10" s="22" t="s">
        <v>63</v>
      </c>
      <c r="B10" s="23" t="s">
        <v>8</v>
      </c>
      <c r="C10" s="17">
        <v>0</v>
      </c>
      <c r="D10" s="17">
        <v>0</v>
      </c>
      <c r="E10" s="17">
        <v>0</v>
      </c>
      <c r="F10" s="17">
        <v>0</v>
      </c>
      <c r="G10" s="17">
        <v>0</v>
      </c>
      <c r="H10" s="24"/>
    </row>
    <row r="11" spans="1:8" ht="21" customHeight="1" x14ac:dyDescent="0.3">
      <c r="A11" s="22" t="s">
        <v>64</v>
      </c>
      <c r="B11" s="23" t="s">
        <v>8</v>
      </c>
      <c r="C11" s="17">
        <v>0</v>
      </c>
      <c r="D11" s="17">
        <v>0</v>
      </c>
      <c r="E11" s="17">
        <v>0</v>
      </c>
      <c r="F11" s="17">
        <v>0</v>
      </c>
      <c r="G11" s="17">
        <v>0</v>
      </c>
      <c r="H11" s="24"/>
    </row>
    <row r="12" spans="1:8" ht="21" customHeight="1" x14ac:dyDescent="0.3">
      <c r="A12" s="22" t="s">
        <v>65</v>
      </c>
      <c r="B12" s="23" t="s">
        <v>8</v>
      </c>
      <c r="C12" s="17">
        <v>0</v>
      </c>
      <c r="D12" s="17">
        <v>0</v>
      </c>
      <c r="E12" s="17">
        <v>0</v>
      </c>
      <c r="F12" s="17">
        <v>0</v>
      </c>
      <c r="G12" s="17">
        <v>0</v>
      </c>
      <c r="H12" s="24"/>
    </row>
    <row r="13" spans="1:8" ht="21" customHeight="1" x14ac:dyDescent="0.3">
      <c r="A13" s="22" t="s">
        <v>38</v>
      </c>
      <c r="B13" s="23" t="s">
        <v>8</v>
      </c>
      <c r="C13" s="17">
        <v>0</v>
      </c>
      <c r="D13" s="17">
        <v>0</v>
      </c>
      <c r="E13" s="17">
        <v>0</v>
      </c>
      <c r="F13" s="17">
        <v>0</v>
      </c>
      <c r="G13" s="17">
        <v>0</v>
      </c>
      <c r="H13" s="24"/>
    </row>
    <row r="14" spans="1:8" ht="21" customHeight="1" x14ac:dyDescent="0.3">
      <c r="A14" s="22" t="s">
        <v>39</v>
      </c>
      <c r="B14" s="23" t="s">
        <v>8</v>
      </c>
      <c r="C14" s="17">
        <v>0</v>
      </c>
      <c r="D14" s="17">
        <v>0</v>
      </c>
      <c r="E14" s="17">
        <v>0</v>
      </c>
      <c r="F14" s="17">
        <v>0</v>
      </c>
      <c r="G14" s="17">
        <v>0</v>
      </c>
      <c r="H14" s="24"/>
    </row>
    <row r="15" spans="1:8" ht="21" customHeight="1" x14ac:dyDescent="0.3">
      <c r="A15" s="22" t="s">
        <v>66</v>
      </c>
      <c r="B15" s="23" t="s">
        <v>8</v>
      </c>
      <c r="C15" s="17">
        <v>0</v>
      </c>
      <c r="D15" s="17">
        <v>0</v>
      </c>
      <c r="E15" s="17">
        <v>0</v>
      </c>
      <c r="F15" s="17">
        <v>0</v>
      </c>
      <c r="G15" s="17">
        <v>0</v>
      </c>
      <c r="H15" s="24"/>
    </row>
    <row r="16" spans="1:8" ht="21" customHeight="1" x14ac:dyDescent="0.3">
      <c r="A16" s="22" t="s">
        <v>67</v>
      </c>
      <c r="B16" s="23" t="s">
        <v>8</v>
      </c>
      <c r="C16" s="17">
        <v>0</v>
      </c>
      <c r="D16" s="17">
        <v>0</v>
      </c>
      <c r="E16" s="17">
        <v>0</v>
      </c>
      <c r="F16" s="17">
        <v>0</v>
      </c>
      <c r="G16" s="17">
        <v>0</v>
      </c>
      <c r="H16" s="24"/>
    </row>
    <row r="17" spans="1:8" ht="21" customHeight="1" x14ac:dyDescent="0.3">
      <c r="A17" s="22" t="s">
        <v>68</v>
      </c>
      <c r="B17" s="23" t="s">
        <v>8</v>
      </c>
      <c r="C17" s="17">
        <v>0</v>
      </c>
      <c r="D17" s="17">
        <v>0</v>
      </c>
      <c r="E17" s="17">
        <v>0</v>
      </c>
      <c r="F17" s="17">
        <v>0</v>
      </c>
      <c r="G17" s="17">
        <v>0</v>
      </c>
      <c r="H17" s="24"/>
    </row>
    <row r="18" spans="1:8" ht="21" customHeight="1" thickBot="1" x14ac:dyDescent="0.35">
      <c r="A18" s="8"/>
      <c r="B18" s="41" t="s">
        <v>9</v>
      </c>
      <c r="C18" s="42">
        <f>SUM(C4:C7)*$B$34+C8+SUM(C10:C17)</f>
        <v>0</v>
      </c>
      <c r="D18" s="42">
        <f t="shared" ref="D18:G18" si="0">SUM(D4:D7)*$B$34+D8+SUM(D10:D17)</f>
        <v>0</v>
      </c>
      <c r="E18" s="42">
        <f t="shared" si="0"/>
        <v>0</v>
      </c>
      <c r="F18" s="42">
        <f t="shared" si="0"/>
        <v>0</v>
      </c>
      <c r="G18" s="42">
        <f t="shared" si="0"/>
        <v>0</v>
      </c>
      <c r="H18" s="43"/>
    </row>
    <row r="19" spans="1:8" ht="15.5" thickBot="1" x14ac:dyDescent="0.35">
      <c r="A19" s="1"/>
      <c r="B19" s="1"/>
      <c r="C19" s="2"/>
      <c r="D19" s="2"/>
      <c r="E19" s="2"/>
      <c r="F19" s="2"/>
      <c r="G19" s="2"/>
      <c r="H19" s="2"/>
    </row>
    <row r="20" spans="1:8" ht="71.25" customHeight="1" x14ac:dyDescent="0.3">
      <c r="A20" s="33" t="s">
        <v>10</v>
      </c>
      <c r="B20" s="34" t="s">
        <v>1</v>
      </c>
      <c r="C20" s="27" t="s">
        <v>69</v>
      </c>
      <c r="D20" s="27" t="s">
        <v>70</v>
      </c>
      <c r="E20" s="27" t="s">
        <v>71</v>
      </c>
      <c r="F20" s="27" t="s">
        <v>72</v>
      </c>
      <c r="G20" s="27" t="s">
        <v>73</v>
      </c>
      <c r="H20" s="5" t="s">
        <v>3</v>
      </c>
    </row>
    <row r="21" spans="1:8" ht="40.5" customHeight="1" x14ac:dyDescent="0.3">
      <c r="A21" s="25" t="s">
        <v>11</v>
      </c>
      <c r="B21" s="23" t="s">
        <v>58</v>
      </c>
      <c r="C21" s="15"/>
      <c r="D21" s="15"/>
      <c r="E21" s="15"/>
      <c r="F21" s="15"/>
      <c r="G21" s="15"/>
      <c r="H21" s="16"/>
    </row>
    <row r="22" spans="1:8" ht="27.75" customHeight="1" x14ac:dyDescent="0.3">
      <c r="A22" s="25" t="s">
        <v>41</v>
      </c>
      <c r="B22" s="23" t="s">
        <v>8</v>
      </c>
      <c r="C22" s="15"/>
      <c r="D22" s="15"/>
      <c r="E22" s="15"/>
      <c r="F22" s="15"/>
      <c r="G22" s="15"/>
      <c r="H22" s="16"/>
    </row>
    <row r="23" spans="1:8" ht="24.75" customHeight="1" x14ac:dyDescent="0.3">
      <c r="A23" s="25" t="s">
        <v>42</v>
      </c>
      <c r="B23" s="23" t="s">
        <v>8</v>
      </c>
      <c r="C23" s="15"/>
      <c r="D23" s="15"/>
      <c r="E23" s="15"/>
      <c r="F23" s="15"/>
      <c r="G23" s="15"/>
      <c r="H23" s="16"/>
    </row>
    <row r="24" spans="1:8" ht="15.5" thickBot="1" x14ac:dyDescent="0.35">
      <c r="A24" s="1"/>
      <c r="B24" s="44" t="s">
        <v>9</v>
      </c>
      <c r="C24" s="32">
        <f>(C21*$B$34)+SUM(C22:C23)</f>
        <v>0</v>
      </c>
      <c r="D24" s="32">
        <f t="shared" ref="D24:G24" si="1">(D21*$B$34)+SUM(D22:D23)</f>
        <v>0</v>
      </c>
      <c r="E24" s="32">
        <f t="shared" si="1"/>
        <v>0</v>
      </c>
      <c r="F24" s="32">
        <f t="shared" si="1"/>
        <v>0</v>
      </c>
      <c r="G24" s="32">
        <f t="shared" si="1"/>
        <v>0</v>
      </c>
      <c r="H24" s="2" t="s">
        <v>43</v>
      </c>
    </row>
    <row r="25" spans="1:8" ht="60.5" thickBot="1" x14ac:dyDescent="0.35">
      <c r="A25" s="59"/>
      <c r="B25" s="58" t="s">
        <v>44</v>
      </c>
      <c r="C25" s="32">
        <f>(C24*12)-C18</f>
        <v>0</v>
      </c>
      <c r="D25" s="32">
        <f t="shared" ref="D25:G25" si="2">(D24*12)-D18</f>
        <v>0</v>
      </c>
      <c r="E25" s="32">
        <f t="shared" si="2"/>
        <v>0</v>
      </c>
      <c r="F25" s="32">
        <f t="shared" si="2"/>
        <v>0</v>
      </c>
      <c r="G25" s="32">
        <f t="shared" si="2"/>
        <v>0</v>
      </c>
      <c r="H25" s="2" t="s">
        <v>45</v>
      </c>
    </row>
    <row r="26" spans="1:8" s="1" customFormat="1" x14ac:dyDescent="0.3">
      <c r="C26" s="2"/>
      <c r="H26" s="2"/>
    </row>
    <row r="27" spans="1:8" s="1" customFormat="1" x14ac:dyDescent="0.3">
      <c r="A27" s="14" t="s">
        <v>14</v>
      </c>
      <c r="B27" s="14"/>
      <c r="C27" s="14"/>
      <c r="D27" s="14"/>
      <c r="E27" s="14"/>
      <c r="F27" s="14"/>
      <c r="G27" s="14"/>
      <c r="H27" s="14"/>
    </row>
    <row r="28" spans="1:8" s="1" customFormat="1" ht="45" customHeight="1" x14ac:dyDescent="0.3">
      <c r="A28" s="16" t="s">
        <v>15</v>
      </c>
      <c r="B28" s="81"/>
      <c r="C28" s="81"/>
      <c r="D28" s="81"/>
      <c r="E28" s="81"/>
      <c r="F28" s="81"/>
      <c r="G28" s="81"/>
      <c r="H28" s="81"/>
    </row>
    <row r="29" spans="1:8" x14ac:dyDescent="0.3">
      <c r="A29" s="1"/>
      <c r="B29" s="1"/>
      <c r="C29" s="2"/>
      <c r="D29" s="2"/>
      <c r="E29" s="2"/>
      <c r="F29" s="2"/>
      <c r="G29" s="2"/>
      <c r="H29" s="37"/>
    </row>
    <row r="30" spans="1:8" ht="21.75" customHeight="1" x14ac:dyDescent="0.3">
      <c r="A30" s="1"/>
      <c r="B30" s="1"/>
      <c r="C30" s="1"/>
      <c r="D30" s="1"/>
      <c r="E30" s="1"/>
      <c r="F30" s="1"/>
      <c r="G30" s="28" t="s">
        <v>74</v>
      </c>
      <c r="H30" s="50" t="str">
        <f>IF(C18=0,"ROI will compute here",C25/C18)</f>
        <v>ROI will compute here</v>
      </c>
    </row>
    <row r="31" spans="1:8" ht="21.75" customHeight="1" x14ac:dyDescent="0.3">
      <c r="A31" s="1"/>
      <c r="B31" s="1"/>
      <c r="C31" s="1"/>
      <c r="D31" s="1"/>
      <c r="E31" s="1"/>
      <c r="F31" s="1"/>
      <c r="G31" s="28" t="s">
        <v>75</v>
      </c>
      <c r="H31" s="50" t="str">
        <f>IF(D18=0,"ROI will compute here",D25/D18)</f>
        <v>ROI will compute here</v>
      </c>
    </row>
    <row r="32" spans="1:8" ht="21.75" customHeight="1" thickBot="1" x14ac:dyDescent="0.35">
      <c r="A32" s="1"/>
      <c r="B32" s="1"/>
      <c r="C32" s="1"/>
      <c r="D32" s="1"/>
      <c r="E32" s="1"/>
      <c r="F32" s="1"/>
      <c r="G32" s="28" t="s">
        <v>76</v>
      </c>
      <c r="H32" s="50" t="str">
        <f>IF(E18=0,"ROI will compute here",E25/E18)</f>
        <v>ROI will compute here</v>
      </c>
    </row>
    <row r="33" spans="1:8" ht="22.5" x14ac:dyDescent="0.45">
      <c r="A33" s="10" t="s">
        <v>18</v>
      </c>
      <c r="B33" s="11"/>
      <c r="C33" s="1"/>
      <c r="D33" s="1"/>
      <c r="E33" s="1"/>
      <c r="F33" s="1"/>
      <c r="G33" s="28" t="s">
        <v>77</v>
      </c>
      <c r="H33" s="50" t="str">
        <f>IF(F18=0,"ROI will compute here",F25/F18)</f>
        <v>ROI will compute here</v>
      </c>
    </row>
    <row r="34" spans="1:8" ht="21" customHeight="1" x14ac:dyDescent="0.3">
      <c r="A34" s="7" t="s">
        <v>19</v>
      </c>
      <c r="B34" s="6">
        <f>'Questionaire - Simple'!B21</f>
        <v>75</v>
      </c>
      <c r="C34" s="1"/>
      <c r="D34" s="1"/>
      <c r="E34" s="1"/>
      <c r="F34" s="1"/>
      <c r="G34" s="28" t="s">
        <v>78</v>
      </c>
      <c r="H34" s="50" t="str">
        <f>IF(G18=0,"ROI will compute here",G25/G18)</f>
        <v>ROI will compute here</v>
      </c>
    </row>
    <row r="35" spans="1:8" ht="38.25" customHeight="1" x14ac:dyDescent="0.3">
      <c r="A35" s="7"/>
      <c r="B35" s="6"/>
      <c r="C35" s="1"/>
      <c r="D35" s="1"/>
      <c r="E35" s="1"/>
      <c r="F35" s="1"/>
      <c r="G35" s="82" t="s">
        <v>79</v>
      </c>
      <c r="H35" s="50" t="str">
        <f>IF(C25=0,"IRR will compute here",IRR(C25:G25))</f>
        <v>IRR will compute here</v>
      </c>
    </row>
    <row r="36" spans="1:8" x14ac:dyDescent="0.3">
      <c r="A36" s="7"/>
      <c r="B36" s="6"/>
      <c r="C36" s="1"/>
      <c r="D36" s="1"/>
      <c r="E36" s="1"/>
      <c r="F36" s="1"/>
      <c r="G36" s="1" t="s">
        <v>80</v>
      </c>
      <c r="H36" s="2"/>
    </row>
    <row r="37" spans="1:8" x14ac:dyDescent="0.3">
      <c r="A37" s="7"/>
      <c r="B37" s="6"/>
      <c r="C37" s="1"/>
      <c r="D37" s="1"/>
      <c r="E37" s="1"/>
      <c r="F37" s="1"/>
      <c r="G37" s="2"/>
      <c r="H37" s="2"/>
    </row>
    <row r="38" spans="1:8" x14ac:dyDescent="0.3">
      <c r="A38" s="7"/>
      <c r="B38" s="6"/>
      <c r="C38" s="1"/>
      <c r="D38" s="1"/>
      <c r="E38" s="1"/>
      <c r="F38" s="1"/>
      <c r="G38" s="2"/>
      <c r="H38" s="2"/>
    </row>
    <row r="39" spans="1:8" ht="15.5" thickBot="1" x14ac:dyDescent="0.35">
      <c r="A39" s="8"/>
      <c r="B39" s="9"/>
      <c r="C39" s="2"/>
      <c r="D39" s="2"/>
      <c r="E39" s="2"/>
      <c r="F39" s="2"/>
      <c r="G39" s="2"/>
      <c r="H39" s="2"/>
    </row>
  </sheetData>
  <mergeCells count="2">
    <mergeCell ref="B28:H28"/>
    <mergeCell ref="B1:D1"/>
  </mergeCells>
  <phoneticPr fontId="12" type="noConversion"/>
  <conditionalFormatting sqref="H30:H35">
    <cfRule type="cellIs" dxfId="3" priority="1" operator="greaterThan">
      <formula>0</formula>
    </cfRule>
    <cfRule type="cellIs" dxfId="2" priority="2" operator="lessThan">
      <formula>0</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B3AB-C483-4728-9AEE-7510F5178E85}">
  <sheetPr>
    <tabColor rgb="FF33006F"/>
  </sheetPr>
  <dimension ref="A1:H38"/>
  <sheetViews>
    <sheetView tabSelected="1" zoomScale="40" zoomScaleNormal="40" zoomScaleSheetLayoutView="80" workbookViewId="0">
      <selection activeCell="G34" sqref="G34"/>
    </sheetView>
  </sheetViews>
  <sheetFormatPr defaultColWidth="9" defaultRowHeight="15" x14ac:dyDescent="0.3"/>
  <cols>
    <col min="1" max="1" width="88.25" style="3" customWidth="1"/>
    <col min="2" max="2" width="14.83203125" style="3" customWidth="1"/>
    <col min="3" max="7" width="25.83203125" style="12" customWidth="1"/>
    <col min="8" max="8" width="78.58203125" style="12" customWidth="1"/>
    <col min="9" max="10" width="9" style="3"/>
    <col min="11" max="11" width="83.25" style="3" customWidth="1"/>
    <col min="12" max="16384" width="9" style="3"/>
  </cols>
  <sheetData>
    <row r="1" spans="1:8" ht="45" x14ac:dyDescent="0.3">
      <c r="A1" s="26" t="s">
        <v>0</v>
      </c>
      <c r="B1" s="35" t="s">
        <v>1</v>
      </c>
      <c r="C1" s="27" t="s">
        <v>51</v>
      </c>
      <c r="D1" s="27" t="s">
        <v>52</v>
      </c>
      <c r="E1" s="27" t="s">
        <v>53</v>
      </c>
      <c r="F1" s="27" t="s">
        <v>54</v>
      </c>
      <c r="G1" s="27" t="s">
        <v>81</v>
      </c>
      <c r="H1" s="39" t="s">
        <v>3</v>
      </c>
    </row>
    <row r="2" spans="1:8" ht="21" customHeight="1" x14ac:dyDescent="0.3">
      <c r="A2" s="46" t="s">
        <v>56</v>
      </c>
      <c r="B2" s="23"/>
      <c r="C2" s="47"/>
      <c r="D2" s="48"/>
      <c r="E2" s="48"/>
      <c r="F2" s="48"/>
      <c r="G2" s="48"/>
      <c r="H2" s="49"/>
    </row>
    <row r="3" spans="1:8" ht="45" x14ac:dyDescent="0.3">
      <c r="A3" s="22" t="s">
        <v>57</v>
      </c>
      <c r="B3" s="23" t="s">
        <v>58</v>
      </c>
      <c r="C3" s="15">
        <v>300</v>
      </c>
      <c r="D3" s="15">
        <v>150</v>
      </c>
      <c r="E3" s="15">
        <v>20</v>
      </c>
      <c r="F3" s="15">
        <v>20</v>
      </c>
      <c r="G3" s="15">
        <v>0</v>
      </c>
      <c r="H3" s="24" t="s">
        <v>82</v>
      </c>
    </row>
    <row r="4" spans="1:8" ht="30" x14ac:dyDescent="0.3">
      <c r="A4" s="22" t="s">
        <v>59</v>
      </c>
      <c r="B4" s="23" t="s">
        <v>58</v>
      </c>
      <c r="C4" s="15">
        <v>350</v>
      </c>
      <c r="D4" s="15">
        <v>175</v>
      </c>
      <c r="E4" s="15">
        <v>80</v>
      </c>
      <c r="F4" s="15">
        <v>40</v>
      </c>
      <c r="G4" s="15">
        <v>0</v>
      </c>
      <c r="H4" s="24" t="s">
        <v>83</v>
      </c>
    </row>
    <row r="5" spans="1:8" ht="30" x14ac:dyDescent="0.3">
      <c r="A5" s="22" t="s">
        <v>60</v>
      </c>
      <c r="B5" s="23" t="s">
        <v>58</v>
      </c>
      <c r="C5" s="15">
        <v>20</v>
      </c>
      <c r="D5" s="15"/>
      <c r="E5" s="15"/>
      <c r="F5" s="15"/>
      <c r="G5" s="15"/>
      <c r="H5" s="24" t="s">
        <v>84</v>
      </c>
    </row>
    <row r="6" spans="1:8" ht="38.25" customHeight="1" x14ac:dyDescent="0.3">
      <c r="A6" s="22" t="s">
        <v>61</v>
      </c>
      <c r="B6" s="23" t="s">
        <v>58</v>
      </c>
      <c r="C6" s="15">
        <v>40</v>
      </c>
      <c r="D6" s="15">
        <v>10</v>
      </c>
      <c r="E6" s="15"/>
      <c r="F6" s="15"/>
      <c r="G6" s="15"/>
      <c r="H6" s="24" t="s">
        <v>85</v>
      </c>
    </row>
    <row r="7" spans="1:8" ht="33" customHeight="1" x14ac:dyDescent="0.3">
      <c r="A7" s="1" t="s">
        <v>62</v>
      </c>
      <c r="B7" s="23" t="s">
        <v>8</v>
      </c>
      <c r="C7" s="17">
        <v>50000</v>
      </c>
      <c r="D7" s="17">
        <v>0</v>
      </c>
      <c r="E7" s="17">
        <v>5000</v>
      </c>
      <c r="F7" s="17">
        <v>0</v>
      </c>
      <c r="G7" s="17">
        <v>0</v>
      </c>
      <c r="H7" s="24" t="s">
        <v>86</v>
      </c>
    </row>
    <row r="8" spans="1:8" ht="21" customHeight="1" x14ac:dyDescent="0.3">
      <c r="A8" s="45" t="s">
        <v>36</v>
      </c>
      <c r="B8" s="23"/>
      <c r="C8" s="47"/>
      <c r="D8" s="47"/>
      <c r="E8" s="47"/>
      <c r="F8" s="47"/>
      <c r="G8" s="47"/>
      <c r="H8" s="49"/>
    </row>
    <row r="9" spans="1:8" ht="60" x14ac:dyDescent="0.3">
      <c r="A9" s="22" t="s">
        <v>63</v>
      </c>
      <c r="B9" s="23" t="s">
        <v>8</v>
      </c>
      <c r="C9" s="17">
        <v>60000</v>
      </c>
      <c r="D9" s="17">
        <f>30000+1200</f>
        <v>31200</v>
      </c>
      <c r="E9" s="17">
        <v>1200</v>
      </c>
      <c r="F9" s="17">
        <v>1200</v>
      </c>
      <c r="G9" s="17">
        <v>1200</v>
      </c>
      <c r="H9" s="24" t="s">
        <v>87</v>
      </c>
    </row>
    <row r="10" spans="1:8" ht="21" customHeight="1" x14ac:dyDescent="0.3">
      <c r="A10" s="22" t="s">
        <v>64</v>
      </c>
      <c r="B10" s="23" t="s">
        <v>8</v>
      </c>
      <c r="C10" s="17">
        <v>0</v>
      </c>
      <c r="D10" s="17">
        <v>0</v>
      </c>
      <c r="E10" s="17">
        <v>0</v>
      </c>
      <c r="F10" s="17">
        <v>0</v>
      </c>
      <c r="G10" s="17">
        <v>0</v>
      </c>
      <c r="H10" s="24" t="s">
        <v>88</v>
      </c>
    </row>
    <row r="11" spans="1:8" ht="21" customHeight="1" x14ac:dyDescent="0.3">
      <c r="A11" s="22" t="s">
        <v>65</v>
      </c>
      <c r="B11" s="23" t="s">
        <v>8</v>
      </c>
      <c r="C11" s="17">
        <v>0</v>
      </c>
      <c r="D11" s="17">
        <v>0</v>
      </c>
      <c r="E11" s="17">
        <v>0</v>
      </c>
      <c r="F11" s="17">
        <v>0</v>
      </c>
      <c r="G11" s="17">
        <v>0</v>
      </c>
      <c r="H11" s="24" t="s">
        <v>88</v>
      </c>
    </row>
    <row r="12" spans="1:8" ht="21" customHeight="1" x14ac:dyDescent="0.3">
      <c r="A12" s="22" t="s">
        <v>38</v>
      </c>
      <c r="B12" s="23" t="s">
        <v>8</v>
      </c>
      <c r="C12" s="17">
        <v>0</v>
      </c>
      <c r="D12" s="17">
        <v>0</v>
      </c>
      <c r="E12" s="17">
        <v>0</v>
      </c>
      <c r="F12" s="17">
        <v>0</v>
      </c>
      <c r="G12" s="17">
        <v>0</v>
      </c>
      <c r="H12" s="24" t="s">
        <v>88</v>
      </c>
    </row>
    <row r="13" spans="1:8" ht="21" customHeight="1" x14ac:dyDescent="0.3">
      <c r="A13" s="22" t="s">
        <v>39</v>
      </c>
      <c r="B13" s="23" t="s">
        <v>8</v>
      </c>
      <c r="C13" s="17">
        <v>0</v>
      </c>
      <c r="D13" s="17">
        <v>0</v>
      </c>
      <c r="E13" s="17">
        <v>0</v>
      </c>
      <c r="F13" s="17">
        <v>0</v>
      </c>
      <c r="G13" s="17">
        <v>0</v>
      </c>
      <c r="H13" s="24" t="s">
        <v>88</v>
      </c>
    </row>
    <row r="14" spans="1:8" ht="21" customHeight="1" x14ac:dyDescent="0.3">
      <c r="A14" s="22" t="s">
        <v>66</v>
      </c>
      <c r="B14" s="23" t="s">
        <v>8</v>
      </c>
      <c r="C14" s="17">
        <v>0</v>
      </c>
      <c r="D14" s="17">
        <v>0</v>
      </c>
      <c r="E14" s="17">
        <v>0</v>
      </c>
      <c r="F14" s="17">
        <v>0</v>
      </c>
      <c r="G14" s="17">
        <v>0</v>
      </c>
      <c r="H14" s="24" t="s">
        <v>88</v>
      </c>
    </row>
    <row r="15" spans="1:8" ht="21" customHeight="1" x14ac:dyDescent="0.3">
      <c r="A15" s="22" t="s">
        <v>67</v>
      </c>
      <c r="B15" s="23" t="s">
        <v>8</v>
      </c>
      <c r="C15" s="17">
        <v>0</v>
      </c>
      <c r="D15" s="17">
        <v>0</v>
      </c>
      <c r="E15" s="17">
        <v>0</v>
      </c>
      <c r="F15" s="17">
        <v>0</v>
      </c>
      <c r="G15" s="17">
        <v>0</v>
      </c>
      <c r="H15" s="24" t="s">
        <v>88</v>
      </c>
    </row>
    <row r="16" spans="1:8" ht="21" customHeight="1" x14ac:dyDescent="0.3">
      <c r="A16" s="22" t="s">
        <v>68</v>
      </c>
      <c r="B16" s="23" t="s">
        <v>8</v>
      </c>
      <c r="C16" s="17">
        <v>0</v>
      </c>
      <c r="D16" s="17">
        <v>0</v>
      </c>
      <c r="E16" s="17">
        <v>0</v>
      </c>
      <c r="F16" s="17">
        <v>0</v>
      </c>
      <c r="G16" s="17">
        <v>0</v>
      </c>
      <c r="H16" s="24" t="s">
        <v>88</v>
      </c>
    </row>
    <row r="17" spans="1:8" ht="21" customHeight="1" thickBot="1" x14ac:dyDescent="0.35">
      <c r="A17" s="8"/>
      <c r="B17" s="41" t="s">
        <v>9</v>
      </c>
      <c r="C17" s="42">
        <f>SUM(C3:C6)*$B$33+C7+SUM(C9:C16)</f>
        <v>163250</v>
      </c>
      <c r="D17" s="42">
        <f t="shared" ref="D17:G17" si="0">SUM(D3:D6)*$B$33+D7+SUM(D9:D16)</f>
        <v>56325</v>
      </c>
      <c r="E17" s="42">
        <f t="shared" si="0"/>
        <v>13700</v>
      </c>
      <c r="F17" s="42">
        <f t="shared" si="0"/>
        <v>5700</v>
      </c>
      <c r="G17" s="42">
        <f t="shared" si="0"/>
        <v>1200</v>
      </c>
      <c r="H17" s="43"/>
    </row>
    <row r="18" spans="1:8" ht="15.5" thickBot="1" x14ac:dyDescent="0.35">
      <c r="A18" s="1"/>
      <c r="B18" s="1"/>
      <c r="C18" s="2"/>
      <c r="D18" s="2"/>
      <c r="E18" s="2"/>
      <c r="F18" s="2"/>
      <c r="G18" s="2"/>
      <c r="H18" s="2"/>
    </row>
    <row r="19" spans="1:8" ht="71.25" customHeight="1" x14ac:dyDescent="0.3">
      <c r="A19" s="33" t="s">
        <v>10</v>
      </c>
      <c r="B19" s="34" t="s">
        <v>1</v>
      </c>
      <c r="C19" s="27" t="s">
        <v>69</v>
      </c>
      <c r="D19" s="27" t="s">
        <v>70</v>
      </c>
      <c r="E19" s="27" t="s">
        <v>71</v>
      </c>
      <c r="F19" s="27" t="s">
        <v>72</v>
      </c>
      <c r="G19" s="27" t="s">
        <v>73</v>
      </c>
      <c r="H19" s="5" t="s">
        <v>3</v>
      </c>
    </row>
    <row r="20" spans="1:8" ht="40.5" customHeight="1" x14ac:dyDescent="0.3">
      <c r="A20" s="25" t="s">
        <v>11</v>
      </c>
      <c r="B20" s="23" t="s">
        <v>58</v>
      </c>
      <c r="C20" s="15">
        <v>100</v>
      </c>
      <c r="D20" s="15">
        <v>180</v>
      </c>
      <c r="E20" s="15">
        <v>180</v>
      </c>
      <c r="F20" s="15">
        <v>180</v>
      </c>
      <c r="G20" s="15">
        <v>180</v>
      </c>
      <c r="H20" s="16" t="s">
        <v>89</v>
      </c>
    </row>
    <row r="21" spans="1:8" ht="27.75" customHeight="1" x14ac:dyDescent="0.3">
      <c r="A21" s="25" t="s">
        <v>41</v>
      </c>
      <c r="B21" s="23" t="s">
        <v>8</v>
      </c>
      <c r="C21" s="15"/>
      <c r="D21" s="15"/>
      <c r="E21" s="15"/>
      <c r="F21" s="15"/>
      <c r="G21" s="15"/>
      <c r="H21" s="16"/>
    </row>
    <row r="22" spans="1:8" ht="24.75" customHeight="1" x14ac:dyDescent="0.3">
      <c r="A22" s="25" t="s">
        <v>42</v>
      </c>
      <c r="B22" s="23" t="s">
        <v>8</v>
      </c>
      <c r="C22" s="15"/>
      <c r="D22" s="15"/>
      <c r="E22" s="15"/>
      <c r="F22" s="15"/>
      <c r="G22" s="15"/>
      <c r="H22" s="16"/>
    </row>
    <row r="23" spans="1:8" ht="15.5" thickBot="1" x14ac:dyDescent="0.35">
      <c r="A23" s="1"/>
      <c r="B23" s="44" t="s">
        <v>9</v>
      </c>
      <c r="C23" s="32">
        <f>(C20*$B$33)+SUM(C21:C22)</f>
        <v>7500</v>
      </c>
      <c r="D23" s="32">
        <f t="shared" ref="D23:G23" si="1">(D20*$B$33)+SUM(D21:D22)</f>
        <v>13500</v>
      </c>
      <c r="E23" s="32">
        <f t="shared" si="1"/>
        <v>13500</v>
      </c>
      <c r="F23" s="32">
        <f t="shared" si="1"/>
        <v>13500</v>
      </c>
      <c r="G23" s="32">
        <f t="shared" si="1"/>
        <v>13500</v>
      </c>
      <c r="H23" s="2" t="s">
        <v>43</v>
      </c>
    </row>
    <row r="24" spans="1:8" ht="60.5" thickBot="1" x14ac:dyDescent="0.35">
      <c r="A24" s="52"/>
      <c r="B24" s="60" t="s">
        <v>44</v>
      </c>
      <c r="C24" s="32">
        <f>(C23*12)-C17</f>
        <v>-73250</v>
      </c>
      <c r="D24" s="32">
        <f t="shared" ref="D24:G24" si="2">(D23*12)-D17</f>
        <v>105675</v>
      </c>
      <c r="E24" s="32">
        <f t="shared" si="2"/>
        <v>148300</v>
      </c>
      <c r="F24" s="32">
        <f t="shared" si="2"/>
        <v>156300</v>
      </c>
      <c r="G24" s="32">
        <f t="shared" si="2"/>
        <v>160800</v>
      </c>
      <c r="H24" s="2" t="s">
        <v>45</v>
      </c>
    </row>
    <row r="25" spans="1:8" s="1" customFormat="1" x14ac:dyDescent="0.3">
      <c r="C25" s="2"/>
      <c r="H25" s="2"/>
    </row>
    <row r="26" spans="1:8" s="1" customFormat="1" x14ac:dyDescent="0.3">
      <c r="A26" s="14" t="s">
        <v>14</v>
      </c>
      <c r="B26" s="14"/>
      <c r="C26" s="14"/>
      <c r="D26" s="14"/>
      <c r="E26" s="14"/>
      <c r="F26" s="14"/>
      <c r="G26" s="14"/>
      <c r="H26" s="30"/>
    </row>
    <row r="27" spans="1:8" s="1" customFormat="1" ht="45" customHeight="1" x14ac:dyDescent="0.3">
      <c r="A27" s="16" t="s">
        <v>15</v>
      </c>
      <c r="B27" s="81" t="s">
        <v>90</v>
      </c>
      <c r="C27" s="81"/>
      <c r="D27" s="81"/>
      <c r="E27" s="81"/>
      <c r="F27" s="81"/>
      <c r="G27" s="81"/>
      <c r="H27" s="81"/>
    </row>
    <row r="28" spans="1:8" x14ac:dyDescent="0.3">
      <c r="A28" s="1"/>
      <c r="B28" s="1"/>
      <c r="C28" s="2"/>
      <c r="D28" s="2"/>
      <c r="E28" s="2"/>
      <c r="F28" s="2"/>
      <c r="G28" s="2"/>
      <c r="H28" s="37"/>
    </row>
    <row r="29" spans="1:8" ht="21.75" customHeight="1" x14ac:dyDescent="0.3">
      <c r="A29" s="1"/>
      <c r="B29" s="1"/>
      <c r="C29" s="1"/>
      <c r="D29" s="1"/>
      <c r="E29" s="1"/>
      <c r="F29" s="1"/>
      <c r="G29" s="28" t="s">
        <v>74</v>
      </c>
      <c r="H29" s="50">
        <f>IF(C17=0,"ROI will compute here",C24/C17)</f>
        <v>-0.44869831546707506</v>
      </c>
    </row>
    <row r="30" spans="1:8" ht="21.75" customHeight="1" x14ac:dyDescent="0.3">
      <c r="A30" s="1"/>
      <c r="B30" s="1"/>
      <c r="C30" s="1"/>
      <c r="D30" s="1"/>
      <c r="E30" s="1"/>
      <c r="F30" s="1"/>
      <c r="G30" s="28" t="s">
        <v>75</v>
      </c>
      <c r="H30" s="50">
        <f>IF(D17=0,"ROI will compute here",D24/D17)</f>
        <v>1.8761651131824235</v>
      </c>
    </row>
    <row r="31" spans="1:8" ht="21.75" customHeight="1" thickBot="1" x14ac:dyDescent="0.35">
      <c r="A31" s="1"/>
      <c r="B31" s="1"/>
      <c r="C31" s="1"/>
      <c r="D31" s="1"/>
      <c r="E31" s="1"/>
      <c r="F31" s="1"/>
      <c r="G31" s="28" t="s">
        <v>76</v>
      </c>
      <c r="H31" s="50">
        <f>IF(E17=0,"ROI will compute here",E24/E17)</f>
        <v>10.824817518248175</v>
      </c>
    </row>
    <row r="32" spans="1:8" ht="22.5" x14ac:dyDescent="0.45">
      <c r="A32" s="10" t="s">
        <v>18</v>
      </c>
      <c r="B32" s="11"/>
      <c r="C32" s="1"/>
      <c r="D32" s="1"/>
      <c r="E32" s="1"/>
      <c r="F32" s="1"/>
      <c r="G32" s="28" t="s">
        <v>77</v>
      </c>
      <c r="H32" s="50">
        <f>IF(F17=0,"ROI will compute here",F24/F17)</f>
        <v>27.421052631578949</v>
      </c>
    </row>
    <row r="33" spans="1:8" ht="21" customHeight="1" x14ac:dyDescent="0.3">
      <c r="A33" s="7" t="s">
        <v>19</v>
      </c>
      <c r="B33" s="6">
        <f>'Questionaire - Simple'!B21</f>
        <v>75</v>
      </c>
      <c r="C33" s="1"/>
      <c r="D33" s="1"/>
      <c r="E33" s="1"/>
      <c r="F33" s="1"/>
      <c r="G33" s="28" t="s">
        <v>78</v>
      </c>
      <c r="H33" s="50">
        <f>IF(G17=0,"ROI will compute here",G24/G17)</f>
        <v>134</v>
      </c>
    </row>
    <row r="34" spans="1:8" ht="35" x14ac:dyDescent="0.3">
      <c r="A34" s="7"/>
      <c r="B34" s="6"/>
      <c r="C34" s="1"/>
      <c r="D34" s="1"/>
      <c r="E34" s="1"/>
      <c r="F34" s="1"/>
      <c r="G34" s="82" t="s">
        <v>79</v>
      </c>
      <c r="H34" s="50">
        <f>IRR(C24:G24)</f>
        <v>1.6369920352071321</v>
      </c>
    </row>
    <row r="35" spans="1:8" x14ac:dyDescent="0.3">
      <c r="A35" s="7"/>
      <c r="B35" s="6"/>
      <c r="C35" s="1"/>
      <c r="D35" s="1"/>
      <c r="E35" s="1"/>
      <c r="F35" s="1"/>
      <c r="G35" s="1" t="s">
        <v>80</v>
      </c>
      <c r="H35" s="2"/>
    </row>
    <row r="36" spans="1:8" x14ac:dyDescent="0.3">
      <c r="A36" s="7"/>
      <c r="B36" s="6"/>
      <c r="C36" s="1"/>
      <c r="D36" s="1"/>
      <c r="E36" s="1"/>
      <c r="F36" s="1"/>
      <c r="G36" s="2"/>
      <c r="H36" s="2"/>
    </row>
    <row r="37" spans="1:8" x14ac:dyDescent="0.3">
      <c r="A37" s="7"/>
      <c r="B37" s="6"/>
      <c r="C37" s="1"/>
      <c r="D37" s="1"/>
      <c r="E37" s="1"/>
      <c r="F37" s="1"/>
      <c r="G37" s="2"/>
      <c r="H37" s="2"/>
    </row>
    <row r="38" spans="1:8" ht="15.5" thickBot="1" x14ac:dyDescent="0.35">
      <c r="A38" s="8"/>
      <c r="B38" s="9"/>
      <c r="C38" s="2"/>
      <c r="D38" s="2"/>
      <c r="E38" s="2"/>
      <c r="F38" s="2"/>
      <c r="G38" s="2"/>
      <c r="H38" s="2"/>
    </row>
  </sheetData>
  <mergeCells count="1">
    <mergeCell ref="B27:H27"/>
  </mergeCells>
  <conditionalFormatting sqref="H29:H34">
    <cfRule type="cellIs" dxfId="1" priority="1" operator="greaterThan">
      <formula>0</formula>
    </cfRule>
    <cfRule type="cellIs" dxfId="0" priority="2" operator="lessThan">
      <formula>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8F1D8106F3F479B5B23E6D05AEF1A" ma:contentTypeVersion="18" ma:contentTypeDescription="Create a new document." ma:contentTypeScope="" ma:versionID="1c0518b2155851d379348ae55c58c295">
  <xsd:schema xmlns:xsd="http://www.w3.org/2001/XMLSchema" xmlns:xs="http://www.w3.org/2001/XMLSchema" xmlns:p="http://schemas.microsoft.com/office/2006/metadata/properties" xmlns:ns1="http://schemas.microsoft.com/sharepoint/v3" xmlns:ns2="ff3b272b-bf2b-45d7-a91a-a1602fd902a9" xmlns:ns3="78dd9db3-f4e6-4da9-9cce-f8d90c483ccd" targetNamespace="http://schemas.microsoft.com/office/2006/metadata/properties" ma:root="true" ma:fieldsID="973001d1230d070acfdddda6a37a2b19" ns1:_="" ns2:_="" ns3:_="">
    <xsd:import namespace="http://schemas.microsoft.com/sharepoint/v3"/>
    <xsd:import namespace="ff3b272b-bf2b-45d7-a91a-a1602fd902a9"/>
    <xsd:import namespace="78dd9db3-f4e6-4da9-9cce-f8d90c483c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3b272b-bf2b-45d7-a91a-a1602fd902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dd9db3-f4e6-4da9-9cce-f8d90c483cc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2dab55-54f0-4737-9608-c175c1458a9a}" ma:internalName="TaxCatchAll" ma:showField="CatchAllData" ma:web="78dd9db3-f4e6-4da9-9cce-f8d90c483c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8dd9db3-f4e6-4da9-9cce-f8d90c483ccd" xsi:nil="true"/>
    <lcf76f155ced4ddcb4097134ff3c332f xmlns="ff3b272b-bf2b-45d7-a91a-a1602fd902a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81F630-AEC4-427C-B637-78D42FAA3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3b272b-bf2b-45d7-a91a-a1602fd902a9"/>
    <ds:schemaRef ds:uri="78dd9db3-f4e6-4da9-9cce-f8d90c483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46D5A6-D68E-4B99-8B24-2554E374932F}">
  <ds:schemaRefs>
    <ds:schemaRef ds:uri="http://schemas.microsoft.com/office/infopath/2007/PartnerControls"/>
    <ds:schemaRef ds:uri="http://purl.org/dc/dcmitype/"/>
    <ds:schemaRef ds:uri="ff3b272b-bf2b-45d7-a91a-a1602fd902a9"/>
    <ds:schemaRef ds:uri="http://purl.org/dc/elements/1.1/"/>
    <ds:schemaRef ds:uri="78dd9db3-f4e6-4da9-9cce-f8d90c483ccd"/>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227B3BB1-82F2-4FFF-BE9F-AB3E165BB7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Questionaire - Simple</vt:lpstr>
      <vt:lpstr>Simple Example</vt:lpstr>
      <vt:lpstr>Questionaire - Moderate</vt:lpstr>
      <vt:lpstr>Moderate Example</vt:lpstr>
      <vt:lpstr>Questionaire - Advanced</vt:lpstr>
      <vt:lpstr>Advanced Example</vt:lpstr>
      <vt:lpstr>'Advanced Example'!Print_Area</vt:lpstr>
      <vt:lpstr>'Moderate Example'!Print_Area</vt:lpstr>
      <vt:lpstr>'Questionaire - Advanced'!Print_Area</vt:lpstr>
      <vt:lpstr>'Questionaire - Moderate'!Print_Area</vt:lpstr>
      <vt:lpstr>'Questionaire - Simple'!Print_Area</vt:lpstr>
      <vt:lpstr>'Simple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Serge</dc:creator>
  <cp:keywords/>
  <dc:description/>
  <cp:lastModifiedBy>Dew, Theresa (Results)</cp:lastModifiedBy>
  <cp:revision/>
  <dcterms:created xsi:type="dcterms:W3CDTF">2016-04-14T06:00:05Z</dcterms:created>
  <dcterms:modified xsi:type="dcterms:W3CDTF">2024-10-24T20:33:09Z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0x01010052F8F1D8106F3F479B5B23E6D05AEF1A</vt:lpwstr>
  </property>
  <property fmtid="{D5CDD505-2E9C-101B-9397-08002B2CF9AE}" pid="3" name="MediaServiceImageTags">
    <vt:lpwstr/>
  </property>
  <property fmtid="{D5CDD505-2E9C-101B-9397-08002B2CF9AE}" pid="4" name="Order">
    <vt:r8>23800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